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erPC\Amazon Drive\Documents\Fantasy Sports\basketball\"/>
    </mc:Choice>
  </mc:AlternateContent>
  <bookViews>
    <workbookView xWindow="0" yWindow="0" windowWidth="16815" windowHeight="8340" firstSheet="2" activeTab="2"/>
  </bookViews>
  <sheets>
    <sheet name="Results" sheetId="2" state="hidden" r:id="rId1"/>
    <sheet name="Losers" sheetId="3" state="hidden" r:id="rId2"/>
    <sheet name="Picks" sheetId="1" r:id="rId3"/>
  </sheets>
  <definedNames>
    <definedName name="_xlnm.Print_Area" localSheetId="2">Picks!$A$1:$AN$74</definedName>
    <definedName name="_xlnm.Print_Area" localSheetId="0">Results!$A$1:$AN$74</definedName>
  </definedNames>
  <calcPr calcId="152511"/>
</workbook>
</file>

<file path=xl/calcChain.xml><?xml version="1.0" encoding="utf-8"?>
<calcChain xmlns="http://schemas.openxmlformats.org/spreadsheetml/2006/main">
  <c r="AA268" i="1" l="1"/>
  <c r="AD260" i="1"/>
  <c r="AD275" i="1" s="1"/>
  <c r="AD276" i="1"/>
  <c r="AG280" i="1"/>
  <c r="AG272" i="1"/>
  <c r="AG279" i="1" s="1"/>
  <c r="AG264" i="1"/>
  <c r="AG256" i="1"/>
  <c r="AG263" i="1" s="1"/>
  <c r="AJ254" i="1"/>
  <c r="AJ257" i="1" s="1"/>
  <c r="AJ258" i="1"/>
  <c r="AJ262" i="1"/>
  <c r="AJ265" i="1" s="1"/>
  <c r="AJ266" i="1"/>
  <c r="AJ270" i="1"/>
  <c r="AJ273" i="1" s="1"/>
  <c r="AJ274" i="1"/>
  <c r="AJ278" i="1"/>
  <c r="AJ281" i="1" s="1"/>
  <c r="AJ282" i="1"/>
  <c r="AA233" i="1"/>
  <c r="AA267" i="1" s="1"/>
  <c r="AD241" i="1"/>
  <c r="AD225" i="1"/>
  <c r="AG221" i="1"/>
  <c r="AG228" i="1" s="1"/>
  <c r="AG229" i="1"/>
  <c r="AG237" i="1"/>
  <c r="AG244" i="1" s="1"/>
  <c r="AG245" i="1"/>
  <c r="AJ247" i="1"/>
  <c r="AJ243" i="1"/>
  <c r="AJ246" i="1" s="1"/>
  <c r="AJ239" i="1"/>
  <c r="AJ235" i="1"/>
  <c r="AJ238" i="1" s="1"/>
  <c r="AJ231" i="1"/>
  <c r="AJ227" i="1"/>
  <c r="AJ230" i="1" s="1"/>
  <c r="AJ223" i="1"/>
  <c r="AJ219" i="1"/>
  <c r="AJ222" i="1" s="1"/>
  <c r="W256" i="1"/>
  <c r="V256" i="1"/>
  <c r="U256" i="1"/>
  <c r="T256" i="1"/>
  <c r="S256" i="1"/>
  <c r="R256" i="1"/>
  <c r="W255" i="1"/>
  <c r="V255" i="1"/>
  <c r="U255" i="1"/>
  <c r="T255" i="1"/>
  <c r="S255" i="1"/>
  <c r="R255" i="1"/>
  <c r="E291" i="1" s="1"/>
  <c r="Z251" i="1"/>
  <c r="Y251" i="1"/>
  <c r="X251" i="1"/>
  <c r="W251" i="1"/>
  <c r="Z250" i="1"/>
  <c r="Y250" i="1"/>
  <c r="X250" i="1"/>
  <c r="W250" i="1"/>
  <c r="T247" i="1" s="1"/>
  <c r="R251" i="1"/>
  <c r="Q251" i="1"/>
  <c r="P251" i="1"/>
  <c r="O251" i="1"/>
  <c r="R250" i="1"/>
  <c r="Q250" i="1"/>
  <c r="P250" i="1"/>
  <c r="O250" i="1"/>
  <c r="N268" i="1"/>
  <c r="K260" i="1"/>
  <c r="K275" i="1" s="1"/>
  <c r="K276" i="1"/>
  <c r="H280" i="1"/>
  <c r="H272" i="1"/>
  <c r="H279" i="1" s="1"/>
  <c r="H264" i="1"/>
  <c r="H256" i="1"/>
  <c r="H263" i="1" s="1"/>
  <c r="E254" i="1"/>
  <c r="E257" i="1" s="1"/>
  <c r="E258" i="1"/>
  <c r="E262" i="1"/>
  <c r="E265" i="1" s="1"/>
  <c r="E266" i="1"/>
  <c r="E270" i="1"/>
  <c r="E273" i="1" s="1"/>
  <c r="E274" i="1"/>
  <c r="E278" i="1"/>
  <c r="E281" i="1" s="1"/>
  <c r="E282" i="1"/>
  <c r="N233" i="1"/>
  <c r="N267" i="1" s="1"/>
  <c r="K241" i="1"/>
  <c r="K225" i="1"/>
  <c r="K240" i="1" s="1"/>
  <c r="H221" i="1"/>
  <c r="H228" i="1" s="1"/>
  <c r="H229" i="1"/>
  <c r="H237" i="1"/>
  <c r="H244" i="1" s="1"/>
  <c r="H245" i="1"/>
  <c r="E287" i="1" s="1"/>
  <c r="E247" i="1"/>
  <c r="E243" i="1"/>
  <c r="E246" i="1" s="1"/>
  <c r="E239" i="1"/>
  <c r="E235" i="1"/>
  <c r="E238" i="1" s="1"/>
  <c r="E231" i="1"/>
  <c r="E227" i="1"/>
  <c r="E230" i="1" s="1"/>
  <c r="E223" i="1"/>
  <c r="E219" i="1"/>
  <c r="E222" i="1" s="1"/>
  <c r="C43" i="2"/>
  <c r="C43" i="1"/>
  <c r="AJ203" i="1"/>
  <c r="AJ199" i="1"/>
  <c r="AJ202" i="1" s="1"/>
  <c r="AJ195" i="1"/>
  <c r="AJ191" i="1"/>
  <c r="AJ194" i="1" s="1"/>
  <c r="AJ187" i="1"/>
  <c r="AJ183" i="1"/>
  <c r="AJ186" i="1" s="1"/>
  <c r="AJ179" i="1"/>
  <c r="AJ175" i="1"/>
  <c r="AG177" i="1"/>
  <c r="AG184" i="1" s="1"/>
  <c r="AG185" i="1"/>
  <c r="AG193" i="1"/>
  <c r="AG200" i="1" s="1"/>
  <c r="AG201" i="1"/>
  <c r="AD197" i="1"/>
  <c r="AD181" i="1"/>
  <c r="AD196" i="1" s="1"/>
  <c r="AA189" i="1"/>
  <c r="AJ168" i="1"/>
  <c r="AJ164" i="1"/>
  <c r="AJ167" i="1" s="1"/>
  <c r="AJ160" i="1"/>
  <c r="AJ156" i="1"/>
  <c r="AJ159" i="1" s="1"/>
  <c r="AJ152" i="1"/>
  <c r="AJ148" i="1"/>
  <c r="AJ151" i="1" s="1"/>
  <c r="AJ144" i="1"/>
  <c r="AJ140" i="1"/>
  <c r="AJ143" i="1" s="1"/>
  <c r="AG142" i="1"/>
  <c r="AG150" i="1"/>
  <c r="AG158" i="1"/>
  <c r="AG165" i="1" s="1"/>
  <c r="AG166" i="1"/>
  <c r="AD162" i="1"/>
  <c r="AD146" i="1"/>
  <c r="AD161" i="1" s="1"/>
  <c r="AA154" i="1"/>
  <c r="AA188" i="1" s="1"/>
  <c r="W177" i="1"/>
  <c r="V177" i="1"/>
  <c r="U177" i="1"/>
  <c r="T177" i="1"/>
  <c r="S177" i="1"/>
  <c r="R177" i="1"/>
  <c r="W176" i="1"/>
  <c r="V176" i="1"/>
  <c r="U176" i="1"/>
  <c r="T176" i="1"/>
  <c r="S176" i="1"/>
  <c r="R176" i="1"/>
  <c r="E212" i="1" s="1"/>
  <c r="Z172" i="1"/>
  <c r="Y172" i="1"/>
  <c r="X172" i="1"/>
  <c r="W172" i="1"/>
  <c r="Z171" i="1"/>
  <c r="Y171" i="1"/>
  <c r="X171" i="1"/>
  <c r="W171" i="1"/>
  <c r="T168" i="1" s="1"/>
  <c r="R172" i="1"/>
  <c r="Q172" i="1"/>
  <c r="P172" i="1"/>
  <c r="O172" i="1"/>
  <c r="R171" i="1"/>
  <c r="Q171" i="1"/>
  <c r="P171" i="1"/>
  <c r="O171" i="1"/>
  <c r="N189" i="1"/>
  <c r="K197" i="1"/>
  <c r="K181" i="1"/>
  <c r="K196" i="1" s="1"/>
  <c r="H177" i="1"/>
  <c r="H184" i="1" s="1"/>
  <c r="H185" i="1"/>
  <c r="H193" i="1"/>
  <c r="H200" i="1" s="1"/>
  <c r="H201" i="1"/>
  <c r="E203" i="1"/>
  <c r="E199" i="1"/>
  <c r="E202" i="1" s="1"/>
  <c r="E195" i="1"/>
  <c r="E191" i="1"/>
  <c r="E194" i="1" s="1"/>
  <c r="E187" i="1"/>
  <c r="E183" i="1"/>
  <c r="E186" i="1" s="1"/>
  <c r="E179" i="1"/>
  <c r="E175" i="1"/>
  <c r="E178" i="1" s="1"/>
  <c r="N154" i="1"/>
  <c r="N188" i="1" s="1"/>
  <c r="K162" i="1"/>
  <c r="K146" i="1"/>
  <c r="K161" i="1" s="1"/>
  <c r="H142" i="1"/>
  <c r="H149" i="1" s="1"/>
  <c r="H150" i="1"/>
  <c r="H158" i="1"/>
  <c r="H165" i="1" s="1"/>
  <c r="H166" i="1"/>
  <c r="E168" i="1"/>
  <c r="E164" i="1"/>
  <c r="E167" i="1" s="1"/>
  <c r="E160" i="1"/>
  <c r="E156" i="1"/>
  <c r="E159" i="1" s="1"/>
  <c r="E152" i="1"/>
  <c r="E148" i="1"/>
  <c r="E151" i="1" s="1"/>
  <c r="E144" i="1"/>
  <c r="E140" i="1"/>
  <c r="E143" i="1" s="1"/>
  <c r="AL282" i="1"/>
  <c r="C282" i="1"/>
  <c r="AL278" i="1"/>
  <c r="C278" i="1"/>
  <c r="AL274" i="1"/>
  <c r="C274" i="1"/>
  <c r="AL270" i="1"/>
  <c r="C270" i="1"/>
  <c r="AL266" i="1"/>
  <c r="AA266" i="1"/>
  <c r="C266" i="1"/>
  <c r="AA265" i="1"/>
  <c r="AA264" i="1"/>
  <c r="AL262" i="1"/>
  <c r="C262" i="1"/>
  <c r="AL258" i="1"/>
  <c r="C258" i="1"/>
  <c r="AL254" i="1"/>
  <c r="AL247" i="1"/>
  <c r="C247" i="1"/>
  <c r="AL243" i="1"/>
  <c r="C243" i="1"/>
  <c r="AD240" i="1"/>
  <c r="AL239" i="1"/>
  <c r="C239" i="1"/>
  <c r="AL235" i="1"/>
  <c r="C235" i="1"/>
  <c r="AL231" i="1"/>
  <c r="C231" i="1"/>
  <c r="AL227" i="1"/>
  <c r="C227" i="1"/>
  <c r="AL223" i="1"/>
  <c r="C223" i="1"/>
  <c r="AL219" i="1"/>
  <c r="C219" i="1"/>
  <c r="AJ178" i="1"/>
  <c r="AL203" i="1"/>
  <c r="C203" i="1"/>
  <c r="AL199" i="1"/>
  <c r="C199" i="1"/>
  <c r="AL195" i="1"/>
  <c r="C195" i="1"/>
  <c r="AL191" i="1"/>
  <c r="C191" i="1"/>
  <c r="AL187" i="1"/>
  <c r="AA187" i="1"/>
  <c r="C187" i="1"/>
  <c r="AA186" i="1"/>
  <c r="AA185" i="1"/>
  <c r="AL183" i="1"/>
  <c r="C183" i="1"/>
  <c r="AL179" i="1"/>
  <c r="C179" i="1"/>
  <c r="AL175" i="1"/>
  <c r="AL168" i="1"/>
  <c r="C168" i="1"/>
  <c r="AL164" i="1"/>
  <c r="C164" i="1"/>
  <c r="AL160" i="1"/>
  <c r="C160" i="1"/>
  <c r="AL156" i="1"/>
  <c r="C156" i="1"/>
  <c r="AL152" i="1"/>
  <c r="C152" i="1"/>
  <c r="AG149" i="1"/>
  <c r="AL148" i="1"/>
  <c r="C148" i="1"/>
  <c r="AL144" i="1"/>
  <c r="C144" i="1"/>
  <c r="AL140" i="1"/>
  <c r="C140" i="1"/>
  <c r="AL71" i="2"/>
  <c r="C71" i="2"/>
  <c r="AJ70" i="2"/>
  <c r="E70" i="2"/>
  <c r="AG68" i="2"/>
  <c r="H68" i="2"/>
  <c r="AL67" i="2"/>
  <c r="C67" i="2"/>
  <c r="AD64" i="2"/>
  <c r="K64" i="2"/>
  <c r="AL63" i="2"/>
  <c r="C63" i="2"/>
  <c r="AJ62" i="2"/>
  <c r="E62" i="2"/>
  <c r="AL59" i="2"/>
  <c r="C59" i="2"/>
  <c r="AA56" i="2"/>
  <c r="N56" i="2"/>
  <c r="AL55" i="2"/>
  <c r="AA55" i="2"/>
  <c r="C55" i="2"/>
  <c r="AJ54" i="2"/>
  <c r="AA54" i="2"/>
  <c r="E54" i="2"/>
  <c r="AA53" i="2"/>
  <c r="AG52" i="2"/>
  <c r="H52" i="2"/>
  <c r="AL51" i="2"/>
  <c r="C51" i="2"/>
  <c r="AL47" i="2"/>
  <c r="C47" i="2"/>
  <c r="AJ46" i="2"/>
  <c r="E46" i="2"/>
  <c r="AL43" i="2"/>
  <c r="AL36" i="2"/>
  <c r="T36" i="2"/>
  <c r="C36" i="2"/>
  <c r="AJ35" i="2"/>
  <c r="T35" i="2"/>
  <c r="E35" i="2"/>
  <c r="AG33" i="2"/>
  <c r="H33" i="2"/>
  <c r="AL32" i="2"/>
  <c r="C32" i="2"/>
  <c r="AD29" i="2"/>
  <c r="K29" i="2"/>
  <c r="AL28" i="2"/>
  <c r="C28" i="2"/>
  <c r="AJ27" i="2"/>
  <c r="E27" i="2"/>
  <c r="AL24" i="2"/>
  <c r="C24" i="2"/>
  <c r="AL20" i="2"/>
  <c r="C20" i="2"/>
  <c r="AJ19" i="2"/>
  <c r="E19" i="2"/>
  <c r="AG17" i="2"/>
  <c r="H17" i="2"/>
  <c r="AL16" i="2"/>
  <c r="C16" i="2"/>
  <c r="AL12" i="2"/>
  <c r="C12" i="2"/>
  <c r="AJ11" i="2"/>
  <c r="E11" i="2"/>
  <c r="AL8" i="2"/>
  <c r="C8" i="2"/>
  <c r="E211" i="1" l="1"/>
  <c r="E290" i="1"/>
  <c r="E289" i="1"/>
  <c r="E210" i="1"/>
  <c r="E209" i="1"/>
  <c r="E288" i="1"/>
  <c r="E208" i="1"/>
  <c r="E207" i="1"/>
  <c r="E286" i="1"/>
  <c r="E292" i="1" s="1"/>
  <c r="T167" i="1"/>
  <c r="T246" i="1"/>
  <c r="AL71" i="1"/>
  <c r="C71" i="1"/>
  <c r="AJ70" i="1"/>
  <c r="E70" i="1"/>
  <c r="AG68" i="1"/>
  <c r="H68" i="1"/>
  <c r="AL67" i="1"/>
  <c r="C67" i="1"/>
  <c r="AD64" i="1"/>
  <c r="K64" i="1"/>
  <c r="AL63" i="1"/>
  <c r="C63" i="1"/>
  <c r="AJ62" i="1"/>
  <c r="E62" i="1"/>
  <c r="AL59" i="1"/>
  <c r="C59" i="1"/>
  <c r="AA56" i="1"/>
  <c r="N56" i="1"/>
  <c r="AL55" i="1"/>
  <c r="AA55" i="1"/>
  <c r="C55" i="1"/>
  <c r="AJ54" i="1"/>
  <c r="AA54" i="1"/>
  <c r="E54" i="1"/>
  <c r="AA53" i="1"/>
  <c r="AG52" i="1"/>
  <c r="H52" i="1"/>
  <c r="AL51" i="1"/>
  <c r="C51" i="1"/>
  <c r="AL47" i="1"/>
  <c r="C47" i="1"/>
  <c r="AJ46" i="1"/>
  <c r="E46" i="1"/>
  <c r="AL43" i="1"/>
  <c r="AL36" i="1"/>
  <c r="T36" i="1"/>
  <c r="C36" i="1"/>
  <c r="AJ35" i="1"/>
  <c r="T35" i="1"/>
  <c r="E35" i="1"/>
  <c r="AG33" i="1"/>
  <c r="H33" i="1"/>
  <c r="AL32" i="1"/>
  <c r="C32" i="1"/>
  <c r="AD29" i="1"/>
  <c r="K29" i="1"/>
  <c r="AL28" i="1"/>
  <c r="C28" i="1"/>
  <c r="AJ27" i="1"/>
  <c r="E27" i="1"/>
  <c r="AL24" i="1"/>
  <c r="C24" i="1"/>
  <c r="AL20" i="1"/>
  <c r="C20" i="1"/>
  <c r="AJ19" i="1"/>
  <c r="E19" i="1"/>
  <c r="AG17" i="1"/>
  <c r="H17" i="1"/>
  <c r="AL16" i="1"/>
  <c r="C16" i="1"/>
  <c r="AL12" i="1"/>
  <c r="C12" i="1"/>
  <c r="AJ11" i="1"/>
  <c r="E11" i="1"/>
  <c r="AL8" i="1"/>
  <c r="C8" i="1"/>
  <c r="E213" i="1" l="1"/>
</calcChain>
</file>

<file path=xl/sharedStrings.xml><?xml version="1.0" encoding="utf-8"?>
<sst xmlns="http://schemas.openxmlformats.org/spreadsheetml/2006/main" count="510" uniqueCount="99">
  <si>
    <t>First Round</t>
  </si>
  <si>
    <t>Second Round</t>
  </si>
  <si>
    <t>Sweet 16</t>
  </si>
  <si>
    <t>Elite 8</t>
  </si>
  <si>
    <t>Final Four</t>
  </si>
  <si>
    <t>Championship</t>
  </si>
  <si>
    <t>National Champions</t>
  </si>
  <si>
    <t>Tie-Breaker</t>
  </si>
  <si>
    <t>Total Points in Championship Game</t>
  </si>
  <si>
    <t>March 21-22</t>
  </si>
  <si>
    <t>March 28-29</t>
  </si>
  <si>
    <t>April 6</t>
  </si>
  <si>
    <t>2020 March Madness Bracket</t>
  </si>
  <si>
    <t>First Four March 17-18</t>
  </si>
  <si>
    <t>March 19-20</t>
  </si>
  <si>
    <t>April 4</t>
  </si>
  <si>
    <t>March 26-27</t>
  </si>
  <si>
    <t>Kansas</t>
  </si>
  <si>
    <t>Siena</t>
  </si>
  <si>
    <t>Houston</t>
  </si>
  <si>
    <t>Marquette</t>
  </si>
  <si>
    <t>Auburn</t>
  </si>
  <si>
    <t>Liberty</t>
  </si>
  <si>
    <t>Wisconsin</t>
  </si>
  <si>
    <t>North Texas</t>
  </si>
  <si>
    <t>Iowa</t>
  </si>
  <si>
    <t>East Tenn. St.</t>
  </si>
  <si>
    <t>Duke</t>
  </si>
  <si>
    <t>Belmont</t>
  </si>
  <si>
    <t>Providence</t>
  </si>
  <si>
    <t>Arizona St.</t>
  </si>
  <si>
    <t>Kentucky</t>
  </si>
  <si>
    <t>N. Dakota St.</t>
  </si>
  <si>
    <t>Dayton</t>
  </si>
  <si>
    <t>BU/Robt Morris</t>
  </si>
  <si>
    <t>Colorado</t>
  </si>
  <si>
    <t>Florida</t>
  </si>
  <si>
    <t>Butler</t>
  </si>
  <si>
    <t>Texas/Richmond</t>
  </si>
  <si>
    <t>Maryland</t>
  </si>
  <si>
    <t>Akron</t>
  </si>
  <si>
    <t>Penn St.</t>
  </si>
  <si>
    <t>NC St/UCLA</t>
  </si>
  <si>
    <t>Villanova</t>
  </si>
  <si>
    <t>Hofstra</t>
  </si>
  <si>
    <t>West Virginia</t>
  </si>
  <si>
    <t>Utah St</t>
  </si>
  <si>
    <t>Florida St</t>
  </si>
  <si>
    <t>N. Kentucky</t>
  </si>
  <si>
    <t>Gonzaga</t>
  </si>
  <si>
    <t>LSU</t>
  </si>
  <si>
    <t>Oklahoma</t>
  </si>
  <si>
    <t>Michigan</t>
  </si>
  <si>
    <t>Yale</t>
  </si>
  <si>
    <t>Oregon</t>
  </si>
  <si>
    <t>New Mex. St.</t>
  </si>
  <si>
    <t>BYU</t>
  </si>
  <si>
    <t>Indiana</t>
  </si>
  <si>
    <t>Seton Hall</t>
  </si>
  <si>
    <t>E. Washington</t>
  </si>
  <si>
    <t>Arizona</t>
  </si>
  <si>
    <t>Texas Tech</t>
  </si>
  <si>
    <t>San Diego St.</t>
  </si>
  <si>
    <t>UC Irvine</t>
  </si>
  <si>
    <t>Baylor</t>
  </si>
  <si>
    <t>Winthrop</t>
  </si>
  <si>
    <t>St. Mary's</t>
  </si>
  <si>
    <t>Rutgers</t>
  </si>
  <si>
    <t>Ohio St.</t>
  </si>
  <si>
    <t>Stephen F. Austin</t>
  </si>
  <si>
    <t>Louisville</t>
  </si>
  <si>
    <t>Vermont</t>
  </si>
  <si>
    <t>Virginia</t>
  </si>
  <si>
    <t>Cincinnati</t>
  </si>
  <si>
    <t>Michigan St.</t>
  </si>
  <si>
    <t>Bradley</t>
  </si>
  <si>
    <t>Illinois</t>
  </si>
  <si>
    <t>USC</t>
  </si>
  <si>
    <t>Creighton</t>
  </si>
  <si>
    <t>Little Rock</t>
  </si>
  <si>
    <t>(16) Boston University</t>
  </si>
  <si>
    <t>(16) Robert Morris</t>
  </si>
  <si>
    <t>(16) Prairie View A&amp;M</t>
  </si>
  <si>
    <t>(16) North Carolina Central</t>
  </si>
  <si>
    <t>(11) NC State</t>
  </si>
  <si>
    <t>(11) UCLA</t>
  </si>
  <si>
    <t>(12) Texas</t>
  </si>
  <si>
    <t>(12) Richmond</t>
  </si>
  <si>
    <t>MIDWEST</t>
  </si>
  <si>
    <t>EAST</t>
  </si>
  <si>
    <t>WEST</t>
  </si>
  <si>
    <t>SOUTH</t>
  </si>
  <si>
    <t>Pr. View/NC Central</t>
  </si>
  <si>
    <t>Team</t>
  </si>
  <si>
    <t>Loser?</t>
  </si>
  <si>
    <t>N</t>
  </si>
  <si>
    <t>Final 4</t>
  </si>
  <si>
    <t>Total Score</t>
  </si>
  <si>
    <t>2020 March Madness - COVID-19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</si>
</sst>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4"/>
      <color rgb="FF000000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i/>
      <sz val="22"/>
      <color rgb="FF000000"/>
      <name val="Arial"/>
      <family val="2"/>
    </font>
    <font>
      <sz val="14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sz val="14"/>
      <color theme="0"/>
      <name val="Arial"/>
      <family val="2"/>
    </font>
    <font>
      <sz val="57"/>
      <color theme="0"/>
      <name val="Alfa Slab One"/>
    </font>
    <font>
      <b/>
      <sz val="26"/>
      <color rgb="FF000000"/>
      <name val="Arial"/>
      <family val="2"/>
    </font>
    <font>
      <b/>
      <sz val="28"/>
      <color rgb="FF000000"/>
      <name val="Arial"/>
      <family val="2"/>
    </font>
    <font>
      <sz val="11"/>
      <color theme="0"/>
      <name val="Arial"/>
      <family val="2"/>
    </font>
    <font>
      <sz val="11"/>
      <name val="Arial Black"/>
      <family val="2"/>
    </font>
    <font>
      <sz val="11"/>
      <color rgb="FFFF0000"/>
      <name val="Arial"/>
      <family val="2"/>
    </font>
    <font>
      <sz val="11"/>
      <color rgb="FF00375C"/>
      <name val="Arial"/>
      <family val="2"/>
    </font>
    <font>
      <i/>
      <sz val="11"/>
      <name val="Arial"/>
      <family val="2"/>
    </font>
    <font>
      <sz val="10"/>
      <color rgb="FFF5822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7BA6DF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58223"/>
        <bgColor rgb="FF005C96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4" borderId="0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right"/>
      <protection locked="0"/>
    </xf>
    <xf numFmtId="0" fontId="10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10" fillId="0" borderId="5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10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10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10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/>
    <xf numFmtId="0" fontId="4" fillId="0" borderId="2" xfId="0" applyFont="1" applyFill="1" applyBorder="1" applyAlignment="1" applyProtection="1"/>
    <xf numFmtId="0" fontId="12" fillId="2" borderId="4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left"/>
    </xf>
    <xf numFmtId="0" fontId="14" fillId="0" borderId="3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</xf>
    <xf numFmtId="0" fontId="14" fillId="0" borderId="3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6" fillId="4" borderId="0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0" xfId="0" applyFont="1" applyFill="1" applyBorder="1" applyAlignment="1" applyProtection="1">
      <alignment horizontal="right"/>
      <protection locked="0"/>
    </xf>
    <xf numFmtId="0" fontId="6" fillId="4" borderId="8" xfId="0" applyFont="1" applyFill="1" applyBorder="1" applyAlignment="1" applyProtection="1">
      <alignment horizontal="right"/>
      <protection locked="0"/>
    </xf>
    <xf numFmtId="0" fontId="6" fillId="4" borderId="3" xfId="0" applyFont="1" applyFill="1" applyBorder="1" applyAlignment="1" applyProtection="1">
      <alignment horizontal="right"/>
      <protection locked="0"/>
    </xf>
    <xf numFmtId="0" fontId="8" fillId="6" borderId="0" xfId="0" applyFont="1" applyFill="1" applyAlignment="1" applyProtection="1">
      <alignment horizontal="center"/>
    </xf>
    <xf numFmtId="0" fontId="4" fillId="6" borderId="0" xfId="0" applyFont="1" applyFill="1" applyAlignment="1" applyProtection="1"/>
    <xf numFmtId="0" fontId="8" fillId="3" borderId="0" xfId="0" applyFont="1" applyFill="1" applyAlignment="1" applyProtection="1">
      <alignment horizontal="center"/>
    </xf>
    <xf numFmtId="0" fontId="4" fillId="3" borderId="0" xfId="0" applyFont="1" applyFill="1" applyAlignment="1" applyProtection="1"/>
    <xf numFmtId="0" fontId="21" fillId="8" borderId="0" xfId="0" applyFont="1" applyFill="1" applyAlignment="1" applyProtection="1">
      <alignment horizontal="center"/>
    </xf>
    <xf numFmtId="0" fontId="26" fillId="8" borderId="0" xfId="0" applyFont="1" applyFill="1" applyAlignment="1" applyProtection="1">
      <alignment horizontal="center"/>
      <protection locked="0"/>
    </xf>
    <xf numFmtId="0" fontId="26" fillId="8" borderId="0" xfId="0" applyFont="1" applyFill="1" applyBorder="1" applyAlignment="1" applyProtection="1">
      <alignment horizontal="center"/>
      <protection locked="0"/>
    </xf>
    <xf numFmtId="49" fontId="26" fillId="8" borderId="0" xfId="0" applyNumberFormat="1" applyFont="1" applyFill="1" applyAlignment="1" applyProtection="1">
      <alignment horizontal="center"/>
      <protection locked="0"/>
    </xf>
    <xf numFmtId="0" fontId="22" fillId="8" borderId="0" xfId="0" applyFont="1" applyFill="1" applyAlignment="1" applyProtection="1">
      <alignment vertical="center"/>
    </xf>
    <xf numFmtId="0" fontId="10" fillId="8" borderId="0" xfId="0" applyFont="1" applyFill="1" applyAlignment="1" applyProtection="1">
      <alignment horizontal="center" vertical="center"/>
    </xf>
    <xf numFmtId="0" fontId="10" fillId="8" borderId="0" xfId="0" applyFont="1" applyFill="1" applyAlignment="1" applyProtection="1">
      <alignment horizontal="left" vertical="center"/>
    </xf>
    <xf numFmtId="0" fontId="10" fillId="8" borderId="0" xfId="0" applyFont="1" applyFill="1" applyAlignment="1" applyProtection="1">
      <alignment vertical="center"/>
    </xf>
    <xf numFmtId="0" fontId="10" fillId="8" borderId="0" xfId="0" applyFont="1" applyFill="1" applyBorder="1" applyAlignment="1" applyProtection="1">
      <alignment vertical="center"/>
    </xf>
    <xf numFmtId="0" fontId="26" fillId="8" borderId="0" xfId="0" applyFont="1" applyFill="1" applyAlignment="1" applyProtection="1">
      <alignment horizontal="center"/>
      <protection locked="0"/>
    </xf>
    <xf numFmtId="49" fontId="26" fillId="8" borderId="0" xfId="0" applyNumberFormat="1" applyFont="1" applyFill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/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  <protection locked="0"/>
    </xf>
    <xf numFmtId="0" fontId="30" fillId="3" borderId="1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right"/>
    </xf>
    <xf numFmtId="0" fontId="30" fillId="0" borderId="1" xfId="0" applyFont="1" applyFill="1" applyBorder="1" applyAlignment="1" applyProtection="1">
      <alignment horizontal="right"/>
    </xf>
    <xf numFmtId="0" fontId="30" fillId="3" borderId="0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/>
    <xf numFmtId="0" fontId="7" fillId="0" borderId="8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/>
    <xf numFmtId="0" fontId="30" fillId="0" borderId="0" xfId="0" applyFont="1" applyFill="1" applyBorder="1" applyAlignment="1" applyProtection="1"/>
    <xf numFmtId="0" fontId="7" fillId="0" borderId="7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right"/>
    </xf>
    <xf numFmtId="0" fontId="7" fillId="0" borderId="3" xfId="0" applyFont="1" applyFill="1" applyBorder="1" applyAlignment="1" applyProtection="1">
      <alignment horizontal="right"/>
      <protection locked="0"/>
    </xf>
    <xf numFmtId="0" fontId="7" fillId="0" borderId="4" xfId="0" applyFont="1" applyFill="1" applyBorder="1" applyAlignment="1" applyProtection="1">
      <alignment horizontal="right"/>
    </xf>
    <xf numFmtId="0" fontId="6" fillId="0" borderId="5" xfId="0" applyFont="1" applyFill="1" applyBorder="1" applyAlignment="1" applyProtection="1"/>
    <xf numFmtId="0" fontId="6" fillId="0" borderId="3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0" fillId="3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right"/>
    </xf>
    <xf numFmtId="0" fontId="30" fillId="0" borderId="1" xfId="0" applyFont="1" applyFill="1" applyBorder="1" applyAlignment="1" applyProtection="1">
      <alignment horizontal="left"/>
    </xf>
    <xf numFmtId="0" fontId="7" fillId="5" borderId="3" xfId="0" applyFont="1" applyFill="1" applyBorder="1" applyAlignment="1" applyProtection="1">
      <alignment horizontal="left"/>
      <protection locked="0"/>
    </xf>
    <xf numFmtId="0" fontId="33" fillId="2" borderId="0" xfId="0" applyFont="1" applyFill="1" applyBorder="1" applyAlignment="1" applyProtection="1">
      <alignment vertical="center"/>
      <protection locked="0"/>
    </xf>
    <xf numFmtId="0" fontId="33" fillId="2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/>
    <xf numFmtId="0" fontId="6" fillId="0" borderId="2" xfId="0" applyFont="1" applyFill="1" applyBorder="1" applyAlignment="1" applyProtection="1"/>
    <xf numFmtId="0" fontId="33" fillId="2" borderId="4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/>
    <xf numFmtId="0" fontId="35" fillId="8" borderId="0" xfId="0" applyFont="1" applyFill="1" applyAlignment="1" applyProtection="1">
      <alignment horizontal="left" vertical="center"/>
    </xf>
    <xf numFmtId="0" fontId="35" fillId="8" borderId="0" xfId="0" applyFont="1" applyFill="1" applyAlignment="1" applyProtection="1">
      <alignment vertical="center"/>
    </xf>
    <xf numFmtId="0" fontId="35" fillId="8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left" vertical="center"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2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4" borderId="5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8" fillId="4" borderId="6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center" vertical="center"/>
    </xf>
    <xf numFmtId="0" fontId="18" fillId="4" borderId="3" xfId="0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left" vertical="center"/>
    </xf>
    <xf numFmtId="0" fontId="27" fillId="7" borderId="0" xfId="0" applyFont="1" applyFill="1" applyAlignment="1" applyProtection="1">
      <alignment horizontal="center" vertical="center"/>
    </xf>
    <xf numFmtId="0" fontId="26" fillId="8" borderId="0" xfId="0" applyFont="1" applyFill="1" applyAlignment="1" applyProtection="1">
      <alignment horizontal="center"/>
      <protection locked="0"/>
    </xf>
    <xf numFmtId="49" fontId="26" fillId="8" borderId="0" xfId="0" applyNumberFormat="1" applyFont="1" applyFill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right"/>
      <protection locked="0"/>
    </xf>
    <xf numFmtId="0" fontId="7" fillId="5" borderId="3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center"/>
    </xf>
    <xf numFmtId="0" fontId="34" fillId="0" borderId="1" xfId="0" applyFont="1" applyFill="1" applyBorder="1" applyAlignment="1" applyProtection="1">
      <alignment horizontal="center"/>
      <protection locked="0"/>
    </xf>
    <xf numFmtId="0" fontId="18" fillId="4" borderId="5" xfId="0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0" fontId="18" fillId="4" borderId="2" xfId="0" applyFont="1" applyFill="1" applyBorder="1" applyAlignment="1" applyProtection="1">
      <alignment horizontal="center" vertical="center"/>
      <protection locked="0"/>
    </xf>
    <xf numFmtId="0" fontId="18" fillId="4" borderId="6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8" fillId="4" borderId="7" xfId="0" applyFont="1" applyFill="1" applyBorder="1" applyAlignment="1" applyProtection="1">
      <alignment horizontal="center" vertical="center"/>
      <protection locked="0"/>
    </xf>
    <xf numFmtId="0" fontId="18" fillId="4" borderId="8" xfId="0" applyFont="1" applyFill="1" applyBorder="1" applyAlignment="1" applyProtection="1">
      <alignment horizontal="center" vertical="center"/>
      <protection locked="0"/>
    </xf>
    <xf numFmtId="0" fontId="18" fillId="4" borderId="3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89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</dxfs>
  <tableStyles count="0" defaultTableStyle="TableStyleMedium9" defaultPivotStyle="PivotStyleLight16"/>
  <colors>
    <mruColors>
      <color rgb="FFF58223"/>
      <color rgb="FF7BA6DF"/>
      <color rgb="FF041E42"/>
      <color rgb="FF00A2B1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L82"/>
  <sheetViews>
    <sheetView showGridLines="0" topLeftCell="A38" zoomScale="60" zoomScaleNormal="60" zoomScaleSheetLayoutView="40" zoomScalePageLayoutView="46" workbookViewId="0">
      <selection activeCell="AJ72" sqref="AJ72"/>
    </sheetView>
  </sheetViews>
  <sheetFormatPr defaultColWidth="14.42578125" defaultRowHeight="15.75" customHeight="1"/>
  <cols>
    <col min="1" max="1" width="3.85546875" style="15" customWidth="1"/>
    <col min="2" max="2" width="4.7109375" style="15" customWidth="1"/>
    <col min="3" max="3" width="16.7109375" style="15" customWidth="1"/>
    <col min="4" max="4" width="1.7109375" style="15" customWidth="1"/>
    <col min="5" max="5" width="16.7109375" style="15" customWidth="1"/>
    <col min="6" max="7" width="1.7109375" style="15" customWidth="1"/>
    <col min="8" max="8" width="16.7109375" style="15" customWidth="1"/>
    <col min="9" max="10" width="1.7109375" style="15" customWidth="1"/>
    <col min="11" max="11" width="16.7109375" style="15" customWidth="1"/>
    <col min="12" max="13" width="1.7109375" style="15" customWidth="1"/>
    <col min="14" max="14" width="16.7109375" style="15" customWidth="1"/>
    <col min="15" max="17" width="8.28515625" style="8" customWidth="1"/>
    <col min="18" max="19" width="8.28515625" style="15" customWidth="1"/>
    <col min="20" max="20" width="1.7109375" style="15" customWidth="1"/>
    <col min="21" max="21" width="2.140625" style="15" customWidth="1"/>
    <col min="22" max="26" width="8.28515625" style="15" customWidth="1"/>
    <col min="27" max="27" width="16.7109375" style="15" customWidth="1"/>
    <col min="28" max="29" width="1.7109375" style="15" customWidth="1"/>
    <col min="30" max="30" width="16.7109375" style="15" customWidth="1"/>
    <col min="31" max="32" width="1.7109375" style="15" customWidth="1"/>
    <col min="33" max="33" width="16.7109375" style="15" customWidth="1"/>
    <col min="34" max="35" width="1.7109375" style="15" customWidth="1"/>
    <col min="36" max="36" width="16.7109375" style="15" customWidth="1"/>
    <col min="37" max="37" width="1.7109375" style="15" customWidth="1"/>
    <col min="38" max="38" width="16.7109375" style="15" customWidth="1"/>
    <col min="39" max="39" width="4.7109375" style="15" customWidth="1"/>
    <col min="40" max="40" width="2.7109375" style="15" customWidth="1"/>
    <col min="41" max="16384" width="14.42578125" style="15"/>
  </cols>
  <sheetData>
    <row r="1" spans="1:454" ht="79.5" customHeight="1">
      <c r="A1" s="199" t="s">
        <v>12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</row>
    <row r="2" spans="1:454" s="9" customFormat="1" ht="7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</row>
    <row r="3" spans="1:454" s="95" customFormat="1" ht="21.95" customHeight="1">
      <c r="A3" s="99"/>
      <c r="B3" s="200" t="s">
        <v>0</v>
      </c>
      <c r="C3" s="200"/>
      <c r="D3" s="108"/>
      <c r="E3" s="108" t="s">
        <v>1</v>
      </c>
      <c r="F3" s="108"/>
      <c r="G3" s="108"/>
      <c r="H3" s="108" t="s">
        <v>2</v>
      </c>
      <c r="I3" s="108"/>
      <c r="J3" s="108"/>
      <c r="K3" s="108" t="s">
        <v>3</v>
      </c>
      <c r="L3" s="108"/>
      <c r="M3" s="108"/>
      <c r="N3" s="108" t="s">
        <v>4</v>
      </c>
      <c r="O3" s="101"/>
      <c r="P3" s="101"/>
      <c r="Q3" s="101"/>
      <c r="R3" s="200" t="s">
        <v>5</v>
      </c>
      <c r="S3" s="200"/>
      <c r="T3" s="200"/>
      <c r="U3" s="200"/>
      <c r="V3" s="200"/>
      <c r="W3" s="200"/>
      <c r="X3" s="108"/>
      <c r="Y3" s="108"/>
      <c r="Z3" s="108"/>
      <c r="AA3" s="108" t="s">
        <v>4</v>
      </c>
      <c r="AB3" s="108"/>
      <c r="AC3" s="108"/>
      <c r="AD3" s="108" t="s">
        <v>3</v>
      </c>
      <c r="AE3" s="108"/>
      <c r="AF3" s="108"/>
      <c r="AG3" s="108" t="s">
        <v>2</v>
      </c>
      <c r="AH3" s="108"/>
      <c r="AI3" s="108"/>
      <c r="AJ3" s="108" t="s">
        <v>1</v>
      </c>
      <c r="AK3" s="108"/>
      <c r="AL3" s="200" t="s">
        <v>0</v>
      </c>
      <c r="AM3" s="200"/>
      <c r="AN3" s="99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  <c r="IW3" s="97"/>
      <c r="IX3" s="97"/>
      <c r="IY3" s="97"/>
      <c r="IZ3" s="97"/>
      <c r="JA3" s="97"/>
      <c r="JB3" s="97"/>
      <c r="JC3" s="97"/>
      <c r="JD3" s="97"/>
      <c r="JE3" s="97"/>
      <c r="JF3" s="97"/>
      <c r="JG3" s="97"/>
      <c r="JH3" s="97"/>
      <c r="JI3" s="97"/>
      <c r="JJ3" s="97"/>
      <c r="JK3" s="97"/>
      <c r="JL3" s="97"/>
      <c r="JM3" s="97"/>
      <c r="JN3" s="97"/>
      <c r="JO3" s="97"/>
      <c r="JP3" s="97"/>
      <c r="JQ3" s="97"/>
      <c r="JR3" s="97"/>
      <c r="JS3" s="97"/>
      <c r="JT3" s="97"/>
      <c r="JU3" s="97"/>
      <c r="JV3" s="97"/>
      <c r="JW3" s="97"/>
      <c r="JX3" s="97"/>
      <c r="JY3" s="97"/>
      <c r="JZ3" s="97"/>
      <c r="KA3" s="97"/>
      <c r="KB3" s="97"/>
      <c r="KC3" s="97"/>
      <c r="KD3" s="97"/>
      <c r="KE3" s="97"/>
      <c r="KF3" s="97"/>
      <c r="KG3" s="97"/>
      <c r="KH3" s="97"/>
      <c r="KI3" s="97"/>
      <c r="KJ3" s="97"/>
      <c r="KK3" s="97"/>
      <c r="KL3" s="97"/>
      <c r="KM3" s="97"/>
      <c r="KN3" s="97"/>
      <c r="KO3" s="97"/>
      <c r="KP3" s="97"/>
      <c r="KQ3" s="97"/>
      <c r="KR3" s="97"/>
      <c r="KS3" s="97"/>
      <c r="KT3" s="97"/>
      <c r="KU3" s="97"/>
      <c r="KV3" s="97"/>
      <c r="KW3" s="97"/>
      <c r="KX3" s="97"/>
      <c r="KY3" s="97"/>
      <c r="KZ3" s="97"/>
      <c r="LA3" s="97"/>
      <c r="LB3" s="97"/>
      <c r="LC3" s="97"/>
      <c r="LD3" s="97"/>
      <c r="LE3" s="97"/>
      <c r="LF3" s="97"/>
      <c r="LG3" s="97"/>
      <c r="LH3" s="97"/>
      <c r="LI3" s="97"/>
      <c r="LJ3" s="97"/>
      <c r="LK3" s="97"/>
      <c r="LL3" s="97"/>
      <c r="LM3" s="97"/>
      <c r="LN3" s="97"/>
      <c r="LO3" s="97"/>
      <c r="LP3" s="97"/>
      <c r="LQ3" s="97"/>
      <c r="LR3" s="97"/>
      <c r="LS3" s="97"/>
      <c r="LT3" s="97"/>
      <c r="LU3" s="97"/>
      <c r="LV3" s="97"/>
      <c r="LW3" s="97"/>
      <c r="LX3" s="97"/>
      <c r="LY3" s="97"/>
      <c r="LZ3" s="97"/>
      <c r="MA3" s="97"/>
      <c r="MB3" s="97"/>
      <c r="MC3" s="97"/>
      <c r="MD3" s="97"/>
      <c r="ME3" s="97"/>
      <c r="MF3" s="97"/>
      <c r="MG3" s="97"/>
      <c r="MH3" s="97"/>
      <c r="MI3" s="97"/>
      <c r="MJ3" s="97"/>
      <c r="MK3" s="97"/>
      <c r="ML3" s="97"/>
      <c r="MM3" s="97"/>
      <c r="MN3" s="97"/>
      <c r="MO3" s="97"/>
      <c r="MP3" s="97"/>
      <c r="MQ3" s="97"/>
      <c r="MR3" s="97"/>
      <c r="MS3" s="97"/>
      <c r="MT3" s="97"/>
      <c r="MU3" s="97"/>
      <c r="MV3" s="97"/>
      <c r="MW3" s="97"/>
      <c r="MX3" s="97"/>
      <c r="MY3" s="97"/>
      <c r="MZ3" s="97"/>
      <c r="NA3" s="97"/>
      <c r="NB3" s="97"/>
      <c r="NC3" s="97"/>
      <c r="ND3" s="97"/>
      <c r="NE3" s="97"/>
      <c r="NF3" s="97"/>
      <c r="NG3" s="97"/>
      <c r="NH3" s="97"/>
      <c r="NI3" s="97"/>
      <c r="NJ3" s="97"/>
      <c r="NK3" s="97"/>
      <c r="NL3" s="97"/>
      <c r="NM3" s="97"/>
      <c r="NN3" s="97"/>
      <c r="NO3" s="97"/>
      <c r="NP3" s="97"/>
      <c r="NQ3" s="97"/>
      <c r="NR3" s="97"/>
      <c r="NS3" s="97"/>
      <c r="NT3" s="97"/>
      <c r="NU3" s="97"/>
      <c r="NV3" s="97"/>
      <c r="NW3" s="97"/>
      <c r="NX3" s="97"/>
      <c r="NY3" s="97"/>
      <c r="NZ3" s="97"/>
      <c r="OA3" s="97"/>
      <c r="OB3" s="97"/>
      <c r="OC3" s="97"/>
      <c r="OD3" s="97"/>
      <c r="OE3" s="97"/>
      <c r="OF3" s="97"/>
      <c r="OG3" s="97"/>
      <c r="OH3" s="97"/>
      <c r="OI3" s="97"/>
      <c r="OJ3" s="97"/>
      <c r="OK3" s="97"/>
      <c r="OL3" s="97"/>
      <c r="OM3" s="97"/>
      <c r="ON3" s="97"/>
      <c r="OO3" s="97"/>
      <c r="OP3" s="97"/>
      <c r="OQ3" s="97"/>
      <c r="OR3" s="97"/>
      <c r="OS3" s="97"/>
      <c r="OT3" s="97"/>
      <c r="OU3" s="97"/>
      <c r="OV3" s="97"/>
      <c r="OW3" s="97"/>
      <c r="OX3" s="97"/>
      <c r="OY3" s="97"/>
      <c r="OZ3" s="97"/>
      <c r="PA3" s="97"/>
      <c r="PB3" s="97"/>
      <c r="PC3" s="97"/>
      <c r="PD3" s="97"/>
      <c r="PE3" s="97"/>
      <c r="PF3" s="97"/>
      <c r="PG3" s="97"/>
      <c r="PH3" s="97"/>
      <c r="PI3" s="97"/>
      <c r="PJ3" s="97"/>
      <c r="PK3" s="97"/>
      <c r="PL3" s="97"/>
      <c r="PM3" s="97"/>
      <c r="PN3" s="97"/>
      <c r="PO3" s="97"/>
      <c r="PP3" s="97"/>
      <c r="PQ3" s="97"/>
      <c r="PR3" s="97"/>
      <c r="PS3" s="97"/>
      <c r="PT3" s="97"/>
      <c r="PU3" s="97"/>
      <c r="PV3" s="97"/>
      <c r="PW3" s="97"/>
      <c r="PX3" s="97"/>
      <c r="PY3" s="97"/>
      <c r="PZ3" s="97"/>
      <c r="QA3" s="97"/>
      <c r="QB3" s="97"/>
      <c r="QC3" s="97"/>
      <c r="QD3" s="97"/>
      <c r="QE3" s="97"/>
      <c r="QF3" s="97"/>
      <c r="QG3" s="97"/>
      <c r="QH3" s="97"/>
      <c r="QI3" s="97"/>
      <c r="QJ3" s="97"/>
      <c r="QK3" s="97"/>
      <c r="QL3" s="97"/>
    </row>
    <row r="4" spans="1:454" s="95" customFormat="1" ht="18" customHeight="1">
      <c r="A4" s="99"/>
      <c r="B4" s="201" t="s">
        <v>14</v>
      </c>
      <c r="C4" s="201"/>
      <c r="D4" s="108"/>
      <c r="E4" s="109" t="s">
        <v>9</v>
      </c>
      <c r="F4" s="108"/>
      <c r="G4" s="108"/>
      <c r="H4" s="109" t="s">
        <v>16</v>
      </c>
      <c r="I4" s="108"/>
      <c r="J4" s="108"/>
      <c r="K4" s="109" t="s">
        <v>10</v>
      </c>
      <c r="L4" s="108"/>
      <c r="M4" s="108"/>
      <c r="N4" s="109" t="s">
        <v>15</v>
      </c>
      <c r="O4" s="101"/>
      <c r="P4" s="101"/>
      <c r="Q4" s="101"/>
      <c r="R4" s="201" t="s">
        <v>11</v>
      </c>
      <c r="S4" s="201"/>
      <c r="T4" s="201"/>
      <c r="U4" s="201"/>
      <c r="V4" s="201"/>
      <c r="W4" s="201"/>
      <c r="X4" s="108"/>
      <c r="Y4" s="108"/>
      <c r="Z4" s="108"/>
      <c r="AA4" s="109" t="s">
        <v>15</v>
      </c>
      <c r="AB4" s="108"/>
      <c r="AC4" s="108"/>
      <c r="AD4" s="109" t="s">
        <v>10</v>
      </c>
      <c r="AE4" s="108"/>
      <c r="AF4" s="108"/>
      <c r="AG4" s="109" t="s">
        <v>16</v>
      </c>
      <c r="AH4" s="108"/>
      <c r="AI4" s="108"/>
      <c r="AJ4" s="109" t="s">
        <v>9</v>
      </c>
      <c r="AK4" s="108"/>
      <c r="AL4" s="201" t="s">
        <v>14</v>
      </c>
      <c r="AM4" s="201"/>
      <c r="AN4" s="99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  <c r="IW4" s="97"/>
      <c r="IX4" s="97"/>
      <c r="IY4" s="97"/>
      <c r="IZ4" s="97"/>
      <c r="JA4" s="97"/>
      <c r="JB4" s="97"/>
      <c r="JC4" s="97"/>
      <c r="JD4" s="97"/>
      <c r="JE4" s="97"/>
      <c r="JF4" s="97"/>
      <c r="JG4" s="97"/>
      <c r="JH4" s="97"/>
      <c r="JI4" s="97"/>
      <c r="JJ4" s="97"/>
      <c r="JK4" s="97"/>
      <c r="JL4" s="97"/>
      <c r="JM4" s="97"/>
      <c r="JN4" s="97"/>
      <c r="JO4" s="97"/>
      <c r="JP4" s="97"/>
      <c r="JQ4" s="97"/>
      <c r="JR4" s="97"/>
      <c r="JS4" s="97"/>
      <c r="JT4" s="97"/>
      <c r="JU4" s="97"/>
      <c r="JV4" s="97"/>
      <c r="JW4" s="97"/>
      <c r="JX4" s="97"/>
      <c r="JY4" s="97"/>
      <c r="JZ4" s="97"/>
      <c r="KA4" s="97"/>
      <c r="KB4" s="97"/>
      <c r="KC4" s="97"/>
      <c r="KD4" s="97"/>
      <c r="KE4" s="97"/>
      <c r="KF4" s="97"/>
      <c r="KG4" s="97"/>
      <c r="KH4" s="97"/>
      <c r="KI4" s="97"/>
      <c r="KJ4" s="97"/>
      <c r="KK4" s="97"/>
      <c r="KL4" s="97"/>
      <c r="KM4" s="97"/>
      <c r="KN4" s="97"/>
      <c r="KO4" s="97"/>
      <c r="KP4" s="97"/>
      <c r="KQ4" s="97"/>
      <c r="KR4" s="97"/>
      <c r="KS4" s="97"/>
      <c r="KT4" s="97"/>
      <c r="KU4" s="97"/>
      <c r="KV4" s="97"/>
      <c r="KW4" s="97"/>
      <c r="KX4" s="97"/>
      <c r="KY4" s="97"/>
      <c r="KZ4" s="97"/>
      <c r="LA4" s="97"/>
      <c r="LB4" s="97"/>
      <c r="LC4" s="97"/>
      <c r="LD4" s="97"/>
      <c r="LE4" s="97"/>
      <c r="LF4" s="97"/>
      <c r="LG4" s="97"/>
      <c r="LH4" s="97"/>
      <c r="LI4" s="97"/>
      <c r="LJ4" s="97"/>
      <c r="LK4" s="97"/>
      <c r="LL4" s="97"/>
      <c r="LM4" s="97"/>
      <c r="LN4" s="97"/>
      <c r="LO4" s="97"/>
      <c r="LP4" s="97"/>
      <c r="LQ4" s="97"/>
      <c r="LR4" s="97"/>
      <c r="LS4" s="97"/>
      <c r="LT4" s="97"/>
      <c r="LU4" s="97"/>
      <c r="LV4" s="97"/>
      <c r="LW4" s="97"/>
      <c r="LX4" s="97"/>
      <c r="LY4" s="97"/>
      <c r="LZ4" s="97"/>
      <c r="MA4" s="97"/>
      <c r="MB4" s="97"/>
      <c r="MC4" s="97"/>
      <c r="MD4" s="97"/>
      <c r="ME4" s="97"/>
      <c r="MF4" s="97"/>
      <c r="MG4" s="97"/>
      <c r="MH4" s="97"/>
      <c r="MI4" s="97"/>
      <c r="MJ4" s="97"/>
      <c r="MK4" s="97"/>
      <c r="ML4" s="97"/>
      <c r="MM4" s="97"/>
      <c r="MN4" s="97"/>
      <c r="MO4" s="97"/>
      <c r="MP4" s="97"/>
      <c r="MQ4" s="97"/>
      <c r="MR4" s="97"/>
      <c r="MS4" s="97"/>
      <c r="MT4" s="97"/>
      <c r="MU4" s="97"/>
      <c r="MV4" s="97"/>
      <c r="MW4" s="97"/>
      <c r="MX4" s="97"/>
      <c r="MY4" s="97"/>
      <c r="MZ4" s="97"/>
      <c r="NA4" s="97"/>
      <c r="NB4" s="97"/>
      <c r="NC4" s="97"/>
      <c r="ND4" s="97"/>
      <c r="NE4" s="97"/>
      <c r="NF4" s="97"/>
      <c r="NG4" s="97"/>
      <c r="NH4" s="97"/>
      <c r="NI4" s="97"/>
      <c r="NJ4" s="97"/>
      <c r="NK4" s="97"/>
      <c r="NL4" s="97"/>
      <c r="NM4" s="97"/>
      <c r="NN4" s="97"/>
      <c r="NO4" s="97"/>
      <c r="NP4" s="97"/>
      <c r="NQ4" s="97"/>
      <c r="NR4" s="97"/>
      <c r="NS4" s="97"/>
      <c r="NT4" s="97"/>
      <c r="NU4" s="97"/>
      <c r="NV4" s="97"/>
      <c r="NW4" s="97"/>
      <c r="NX4" s="97"/>
      <c r="NY4" s="97"/>
      <c r="NZ4" s="97"/>
      <c r="OA4" s="97"/>
      <c r="OB4" s="97"/>
      <c r="OC4" s="97"/>
      <c r="OD4" s="97"/>
      <c r="OE4" s="97"/>
      <c r="OF4" s="97"/>
      <c r="OG4" s="97"/>
      <c r="OH4" s="97"/>
      <c r="OI4" s="97"/>
      <c r="OJ4" s="97"/>
      <c r="OK4" s="97"/>
      <c r="OL4" s="97"/>
      <c r="OM4" s="97"/>
      <c r="ON4" s="97"/>
      <c r="OO4" s="97"/>
      <c r="OP4" s="97"/>
      <c r="OQ4" s="97"/>
      <c r="OR4" s="97"/>
      <c r="OS4" s="97"/>
      <c r="OT4" s="97"/>
      <c r="OU4" s="97"/>
      <c r="OV4" s="97"/>
      <c r="OW4" s="97"/>
      <c r="OX4" s="97"/>
      <c r="OY4" s="97"/>
      <c r="OZ4" s="97"/>
      <c r="PA4" s="97"/>
      <c r="PB4" s="97"/>
      <c r="PC4" s="97"/>
      <c r="PD4" s="97"/>
      <c r="PE4" s="97"/>
      <c r="PF4" s="97"/>
      <c r="PG4" s="97"/>
      <c r="PH4" s="97"/>
      <c r="PI4" s="97"/>
      <c r="PJ4" s="97"/>
      <c r="PK4" s="97"/>
      <c r="PL4" s="97"/>
      <c r="PM4" s="97"/>
      <c r="PN4" s="97"/>
      <c r="PO4" s="97"/>
      <c r="PP4" s="97"/>
      <c r="PQ4" s="97"/>
      <c r="PR4" s="97"/>
      <c r="PS4" s="97"/>
      <c r="PT4" s="97"/>
      <c r="PU4" s="97"/>
      <c r="PV4" s="97"/>
      <c r="PW4" s="97"/>
      <c r="PX4" s="97"/>
      <c r="PY4" s="97"/>
      <c r="PZ4" s="97"/>
      <c r="QA4" s="97"/>
      <c r="QB4" s="97"/>
      <c r="QC4" s="97"/>
      <c r="QD4" s="97"/>
      <c r="QE4" s="97"/>
      <c r="QF4" s="97"/>
      <c r="QG4" s="97"/>
      <c r="QH4" s="97"/>
      <c r="QI4" s="97"/>
      <c r="QJ4" s="97"/>
      <c r="QK4" s="97"/>
      <c r="QL4" s="97"/>
    </row>
    <row r="5" spans="1:454" s="96" customFormat="1" ht="6.75" customHeight="1">
      <c r="A5" s="103"/>
      <c r="B5" s="104"/>
      <c r="C5" s="105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  <c r="P5" s="107"/>
      <c r="Q5" s="107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5"/>
      <c r="AM5" s="104"/>
      <c r="AN5" s="103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  <c r="IW5" s="98"/>
      <c r="IX5" s="98"/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8"/>
      <c r="LF5" s="98"/>
      <c r="LG5" s="98"/>
      <c r="LH5" s="98"/>
      <c r="LI5" s="98"/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8"/>
      <c r="MV5" s="98"/>
      <c r="MW5" s="98"/>
      <c r="MX5" s="98"/>
      <c r="MY5" s="98"/>
      <c r="MZ5" s="98"/>
      <c r="NA5" s="98"/>
      <c r="NB5" s="98"/>
      <c r="NC5" s="98"/>
      <c r="ND5" s="98"/>
      <c r="NE5" s="98"/>
      <c r="NF5" s="98"/>
      <c r="NG5" s="98"/>
      <c r="NH5" s="98"/>
      <c r="NI5" s="98"/>
      <c r="NJ5" s="98"/>
      <c r="NK5" s="98"/>
      <c r="NL5" s="98"/>
      <c r="NM5" s="98"/>
      <c r="NN5" s="98"/>
      <c r="NO5" s="98"/>
      <c r="NP5" s="98"/>
      <c r="NQ5" s="98"/>
      <c r="NR5" s="98"/>
      <c r="NS5" s="98"/>
      <c r="NT5" s="98"/>
      <c r="NU5" s="98"/>
      <c r="NV5" s="98"/>
      <c r="NW5" s="98"/>
      <c r="NX5" s="98"/>
      <c r="NY5" s="98"/>
      <c r="NZ5" s="98"/>
      <c r="OA5" s="98"/>
      <c r="OB5" s="98"/>
      <c r="OC5" s="98"/>
      <c r="OD5" s="98"/>
      <c r="OE5" s="98"/>
      <c r="OF5" s="98"/>
      <c r="OG5" s="98"/>
      <c r="OH5" s="98"/>
      <c r="OI5" s="98"/>
      <c r="OJ5" s="98"/>
      <c r="OK5" s="98"/>
      <c r="OL5" s="98"/>
      <c r="OM5" s="98"/>
      <c r="ON5" s="98"/>
      <c r="OO5" s="98"/>
      <c r="OP5" s="98"/>
      <c r="OQ5" s="98"/>
      <c r="OR5" s="98"/>
      <c r="OS5" s="98"/>
      <c r="OT5" s="98"/>
      <c r="OU5" s="98"/>
      <c r="OV5" s="98"/>
      <c r="OW5" s="98"/>
      <c r="OX5" s="98"/>
      <c r="OY5" s="98"/>
      <c r="OZ5" s="98"/>
      <c r="PA5" s="98"/>
      <c r="PB5" s="98"/>
      <c r="PC5" s="98"/>
      <c r="PD5" s="98"/>
      <c r="PE5" s="98"/>
      <c r="PF5" s="98"/>
      <c r="PG5" s="98"/>
      <c r="PH5" s="98"/>
      <c r="PI5" s="98"/>
      <c r="PJ5" s="98"/>
      <c r="PK5" s="98"/>
      <c r="PL5" s="98"/>
      <c r="PM5" s="98"/>
      <c r="PN5" s="98"/>
      <c r="PO5" s="98"/>
      <c r="PP5" s="98"/>
      <c r="PQ5" s="98"/>
      <c r="PR5" s="98"/>
      <c r="PS5" s="98"/>
      <c r="PT5" s="98"/>
      <c r="PU5" s="98"/>
      <c r="PV5" s="98"/>
      <c r="PW5" s="98"/>
      <c r="PX5" s="98"/>
      <c r="PY5" s="98"/>
      <c r="PZ5" s="98"/>
      <c r="QA5" s="98"/>
      <c r="QB5" s="98"/>
      <c r="QC5" s="98"/>
      <c r="QD5" s="98"/>
      <c r="QE5" s="98"/>
      <c r="QF5" s="98"/>
      <c r="QG5" s="98"/>
      <c r="QH5" s="98"/>
      <c r="QI5" s="98"/>
      <c r="QJ5" s="98"/>
      <c r="QK5" s="98"/>
      <c r="QL5" s="98"/>
    </row>
    <row r="6" spans="1:454" s="19" customFormat="1" ht="50.1" customHeight="1">
      <c r="A6" s="16"/>
      <c r="B6" s="112"/>
      <c r="C6" s="114" t="s">
        <v>88</v>
      </c>
      <c r="D6" s="16"/>
      <c r="E6" s="18"/>
      <c r="F6" s="18"/>
      <c r="G6" s="16"/>
      <c r="H6" s="18"/>
      <c r="I6" s="18"/>
      <c r="J6" s="18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8"/>
      <c r="AK6" s="16"/>
      <c r="AL6" s="114" t="s">
        <v>90</v>
      </c>
      <c r="AM6" s="112"/>
      <c r="AN6" s="16"/>
    </row>
    <row r="7" spans="1:454" s="19" customFormat="1" ht="15.95" customHeight="1">
      <c r="A7" s="16"/>
      <c r="B7" s="76">
        <v>1</v>
      </c>
      <c r="C7" s="89" t="s">
        <v>17</v>
      </c>
      <c r="D7" s="16"/>
      <c r="E7" s="18"/>
      <c r="F7" s="18"/>
      <c r="G7" s="16"/>
      <c r="H7" s="18"/>
      <c r="I7" s="18"/>
      <c r="J7" s="18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8"/>
      <c r="AK7" s="16"/>
      <c r="AL7" s="92" t="s">
        <v>49</v>
      </c>
      <c r="AM7" s="80">
        <v>1</v>
      </c>
      <c r="AN7" s="16"/>
    </row>
    <row r="8" spans="1:454" s="19" customFormat="1" ht="15.95" customHeight="1">
      <c r="A8" s="16"/>
      <c r="B8" s="77"/>
      <c r="C8" s="22" t="str">
        <f>C7</f>
        <v>Kansas</v>
      </c>
      <c r="D8" s="23"/>
      <c r="E8" s="20"/>
      <c r="F8" s="24"/>
      <c r="G8" s="23"/>
      <c r="H8" s="25"/>
      <c r="I8" s="25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  <c r="AJ8" s="21"/>
      <c r="AK8" s="26"/>
      <c r="AL8" s="28" t="str">
        <f>AL7</f>
        <v>Gonzaga</v>
      </c>
      <c r="AM8" s="81"/>
      <c r="AN8" s="16"/>
    </row>
    <row r="9" spans="1:454" s="19" customFormat="1" ht="15.95" customHeight="1">
      <c r="A9" s="16"/>
      <c r="B9" s="78">
        <v>16</v>
      </c>
      <c r="C9" s="90" t="s">
        <v>18</v>
      </c>
      <c r="D9" s="30"/>
      <c r="E9" s="31"/>
      <c r="F9" s="3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33"/>
      <c r="AJ9" s="34"/>
      <c r="AK9" s="35"/>
      <c r="AL9" s="93" t="s">
        <v>92</v>
      </c>
      <c r="AM9" s="80">
        <v>16</v>
      </c>
      <c r="AN9" s="16"/>
    </row>
    <row r="10" spans="1:454" s="19" customFormat="1" ht="15.95" customHeight="1">
      <c r="A10" s="16"/>
      <c r="B10" s="79"/>
      <c r="C10" s="25"/>
      <c r="D10" s="23"/>
      <c r="E10" s="37"/>
      <c r="F10" s="38"/>
      <c r="G10" s="23"/>
      <c r="H10" s="39"/>
      <c r="I10" s="24"/>
      <c r="J10" s="23"/>
      <c r="K10" s="23"/>
      <c r="L10" s="23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7"/>
      <c r="AG10" s="111"/>
      <c r="AH10" s="26"/>
      <c r="AI10" s="40"/>
      <c r="AJ10" s="41"/>
      <c r="AK10" s="26"/>
      <c r="AL10" s="42"/>
      <c r="AM10" s="81"/>
      <c r="AN10" s="16"/>
    </row>
    <row r="11" spans="1:454" s="19" customFormat="1" ht="15.95" customHeight="1">
      <c r="A11" s="16"/>
      <c r="B11" s="78">
        <v>8</v>
      </c>
      <c r="C11" s="91" t="s">
        <v>19</v>
      </c>
      <c r="D11" s="23"/>
      <c r="E11" s="43">
        <f>E8</f>
        <v>0</v>
      </c>
      <c r="F11" s="38"/>
      <c r="G11" s="30"/>
      <c r="H11" s="44"/>
      <c r="I11" s="32"/>
      <c r="J11" s="25"/>
      <c r="K11" s="23"/>
      <c r="L11" s="23"/>
      <c r="M11" s="23"/>
      <c r="N11" s="23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33"/>
      <c r="AG11" s="35"/>
      <c r="AH11" s="35"/>
      <c r="AI11" s="40"/>
      <c r="AJ11" s="41">
        <f>AJ8</f>
        <v>0</v>
      </c>
      <c r="AK11" s="26"/>
      <c r="AL11" s="94" t="s">
        <v>50</v>
      </c>
      <c r="AM11" s="80">
        <v>8</v>
      </c>
      <c r="AN11" s="16"/>
    </row>
    <row r="12" spans="1:454" s="19" customFormat="1" ht="15.95" customHeight="1">
      <c r="A12" s="16"/>
      <c r="B12" s="79"/>
      <c r="C12" s="22" t="str">
        <f>C11</f>
        <v>Houston</v>
      </c>
      <c r="D12" s="46"/>
      <c r="E12" s="39"/>
      <c r="F12" s="47"/>
      <c r="I12" s="38"/>
      <c r="J12" s="25"/>
      <c r="K12" s="23"/>
      <c r="L12" s="23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48"/>
      <c r="AI12" s="49"/>
      <c r="AJ12" s="45"/>
      <c r="AK12" s="50"/>
      <c r="AL12" s="28" t="str">
        <f>AL11</f>
        <v>LSU</v>
      </c>
      <c r="AM12" s="81"/>
      <c r="AN12" s="16"/>
    </row>
    <row r="13" spans="1:454" s="19" customFormat="1" ht="15.95" customHeight="1">
      <c r="A13" s="16"/>
      <c r="B13" s="78">
        <v>9</v>
      </c>
      <c r="C13" s="90" t="s">
        <v>20</v>
      </c>
      <c r="D13" s="23"/>
      <c r="E13" s="25"/>
      <c r="F13" s="25"/>
      <c r="G13" s="23"/>
      <c r="H13" s="25"/>
      <c r="I13" s="38"/>
      <c r="J13" s="25"/>
      <c r="K13" s="25"/>
      <c r="L13" s="2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40"/>
      <c r="AG13" s="25"/>
      <c r="AH13" s="26"/>
      <c r="AI13" s="26"/>
      <c r="AJ13" s="42"/>
      <c r="AK13" s="26"/>
      <c r="AL13" s="93" t="s">
        <v>51</v>
      </c>
      <c r="AM13" s="80">
        <v>9</v>
      </c>
      <c r="AN13" s="16"/>
    </row>
    <row r="14" spans="1:454" s="19" customFormat="1" ht="15.95" customHeight="1">
      <c r="A14" s="16"/>
      <c r="B14" s="79"/>
      <c r="C14" s="25"/>
      <c r="D14" s="23"/>
      <c r="E14" s="25"/>
      <c r="F14" s="25"/>
      <c r="G14" s="23"/>
      <c r="H14" s="25"/>
      <c r="I14" s="38"/>
      <c r="J14" s="25"/>
      <c r="K14" s="51"/>
      <c r="L14" s="52"/>
      <c r="M14" s="25"/>
      <c r="N14" s="25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27"/>
      <c r="AD14" s="111"/>
      <c r="AE14" s="26"/>
      <c r="AF14" s="40"/>
      <c r="AG14" s="25"/>
      <c r="AH14" s="26"/>
      <c r="AI14" s="26"/>
      <c r="AJ14" s="42"/>
      <c r="AK14" s="26"/>
      <c r="AL14" s="42"/>
      <c r="AM14" s="81"/>
      <c r="AN14" s="16"/>
    </row>
    <row r="15" spans="1:454" s="19" customFormat="1" ht="15.95" customHeight="1">
      <c r="A15" s="16"/>
      <c r="B15" s="76">
        <v>5</v>
      </c>
      <c r="C15" s="89" t="s">
        <v>21</v>
      </c>
      <c r="D15" s="23"/>
      <c r="E15" s="25"/>
      <c r="F15" s="25"/>
      <c r="G15" s="23"/>
      <c r="H15" s="25"/>
      <c r="I15" s="38"/>
      <c r="J15" s="44"/>
      <c r="K15" s="30"/>
      <c r="L15" s="53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33"/>
      <c r="AD15" s="35"/>
      <c r="AE15" s="35"/>
      <c r="AF15" s="40"/>
      <c r="AG15" s="25"/>
      <c r="AH15" s="26"/>
      <c r="AI15" s="26"/>
      <c r="AJ15" s="42"/>
      <c r="AK15" s="26"/>
      <c r="AL15" s="92" t="s">
        <v>52</v>
      </c>
      <c r="AM15" s="80">
        <v>5</v>
      </c>
      <c r="AN15" s="16"/>
    </row>
    <row r="16" spans="1:454" s="19" customFormat="1" ht="15.95" customHeight="1">
      <c r="A16" s="16"/>
      <c r="B16" s="77"/>
      <c r="C16" s="22" t="str">
        <f>C15</f>
        <v>Auburn</v>
      </c>
      <c r="D16" s="23"/>
      <c r="E16" s="20"/>
      <c r="F16" s="24"/>
      <c r="G16" s="23"/>
      <c r="H16" s="37"/>
      <c r="I16" s="38"/>
      <c r="L16" s="54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0"/>
      <c r="AF16" s="40"/>
      <c r="AG16" s="37"/>
      <c r="AH16" s="26"/>
      <c r="AI16" s="27"/>
      <c r="AJ16" s="21"/>
      <c r="AK16" s="27"/>
      <c r="AL16" s="28" t="str">
        <f>AL15</f>
        <v>Michigan</v>
      </c>
      <c r="AM16" s="81"/>
      <c r="AN16" s="16"/>
    </row>
    <row r="17" spans="1:40" s="19" customFormat="1" ht="15.95" customHeight="1">
      <c r="A17" s="16"/>
      <c r="B17" s="78">
        <v>12</v>
      </c>
      <c r="C17" s="90" t="s">
        <v>22</v>
      </c>
      <c r="D17" s="30"/>
      <c r="E17" s="31"/>
      <c r="F17" s="32"/>
      <c r="H17" s="55">
        <f>H10</f>
        <v>0</v>
      </c>
      <c r="I17" s="38"/>
      <c r="J17" s="25"/>
      <c r="K17" s="26"/>
      <c r="L17" s="56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0"/>
      <c r="AD17" s="26"/>
      <c r="AE17" s="26"/>
      <c r="AF17" s="48"/>
      <c r="AG17" s="55">
        <f>AG10</f>
        <v>0</v>
      </c>
      <c r="AI17" s="33"/>
      <c r="AJ17" s="34"/>
      <c r="AK17" s="35"/>
      <c r="AL17" s="93" t="s">
        <v>53</v>
      </c>
      <c r="AM17" s="80">
        <v>12</v>
      </c>
      <c r="AN17" s="16"/>
    </row>
    <row r="18" spans="1:40" s="19" customFormat="1" ht="15.95" customHeight="1">
      <c r="A18" s="16"/>
      <c r="B18" s="36"/>
      <c r="C18" s="25"/>
      <c r="D18" s="23"/>
      <c r="E18" s="37"/>
      <c r="F18" s="38"/>
      <c r="G18" s="46"/>
      <c r="H18" s="39"/>
      <c r="I18" s="47"/>
      <c r="J18" s="25"/>
      <c r="K18" s="26"/>
      <c r="L18" s="56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0"/>
      <c r="AD18" s="26"/>
      <c r="AE18" s="26"/>
      <c r="AF18" s="49"/>
      <c r="AG18" s="111"/>
      <c r="AH18" s="50"/>
      <c r="AI18" s="40"/>
      <c r="AJ18" s="41"/>
      <c r="AK18" s="26"/>
      <c r="AL18" s="42"/>
      <c r="AM18" s="81"/>
      <c r="AN18" s="16"/>
    </row>
    <row r="19" spans="1:40" s="19" customFormat="1" ht="15.95" customHeight="1">
      <c r="A19" s="16"/>
      <c r="B19" s="76">
        <v>4</v>
      </c>
      <c r="C19" s="89" t="s">
        <v>23</v>
      </c>
      <c r="D19" s="23"/>
      <c r="E19" s="43">
        <f>E16</f>
        <v>0</v>
      </c>
      <c r="F19" s="38"/>
      <c r="G19" s="23"/>
      <c r="H19" s="26"/>
      <c r="I19" s="26"/>
      <c r="J19" s="25"/>
      <c r="K19" s="26"/>
      <c r="L19" s="56"/>
      <c r="M19" s="23"/>
      <c r="N19" s="23"/>
      <c r="O19" s="23"/>
      <c r="P19" s="23"/>
      <c r="Q19" s="23"/>
      <c r="R19" s="23"/>
      <c r="S19" s="16"/>
      <c r="T19" s="16"/>
      <c r="U19" s="16"/>
      <c r="V19" s="26"/>
      <c r="W19" s="26"/>
      <c r="X19" s="26"/>
      <c r="Y19" s="26"/>
      <c r="Z19" s="26"/>
      <c r="AA19" s="26"/>
      <c r="AB19" s="26"/>
      <c r="AC19" s="40"/>
      <c r="AD19" s="26"/>
      <c r="AE19" s="26"/>
      <c r="AF19" s="26"/>
      <c r="AG19" s="26"/>
      <c r="AH19" s="26"/>
      <c r="AI19" s="40"/>
      <c r="AJ19" s="41">
        <f>AJ16</f>
        <v>0</v>
      </c>
      <c r="AK19" s="26"/>
      <c r="AL19" s="92" t="s">
        <v>54</v>
      </c>
      <c r="AM19" s="80">
        <v>4</v>
      </c>
      <c r="AN19" s="16"/>
    </row>
    <row r="20" spans="1:40" s="19" customFormat="1" ht="15.95" customHeight="1">
      <c r="A20" s="16"/>
      <c r="B20" s="77"/>
      <c r="C20" s="22" t="str">
        <f>C19</f>
        <v>Wisconsin</v>
      </c>
      <c r="D20" s="46"/>
      <c r="E20" s="39"/>
      <c r="F20" s="47"/>
      <c r="G20" s="23"/>
      <c r="H20" s="25"/>
      <c r="I20" s="25"/>
      <c r="J20" s="25"/>
      <c r="K20" s="26"/>
      <c r="L20" s="56"/>
      <c r="M20" s="23"/>
      <c r="N20" s="23"/>
      <c r="O20" s="23"/>
      <c r="P20" s="23"/>
      <c r="Q20" s="23"/>
      <c r="R20" s="23"/>
      <c r="S20" s="16"/>
      <c r="T20" s="16"/>
      <c r="U20" s="16"/>
      <c r="V20" s="26"/>
      <c r="W20" s="26"/>
      <c r="X20" s="26"/>
      <c r="Y20" s="26"/>
      <c r="Z20" s="26"/>
      <c r="AA20" s="26"/>
      <c r="AB20" s="26"/>
      <c r="AC20" s="40"/>
      <c r="AD20" s="26"/>
      <c r="AE20" s="26"/>
      <c r="AF20" s="26"/>
      <c r="AG20" s="26"/>
      <c r="AH20" s="26"/>
      <c r="AI20" s="49"/>
      <c r="AJ20" s="45"/>
      <c r="AK20" s="50"/>
      <c r="AL20" s="28" t="str">
        <f>AL19</f>
        <v>Oregon</v>
      </c>
      <c r="AM20" s="81"/>
      <c r="AN20" s="16"/>
    </row>
    <row r="21" spans="1:40" s="19" customFormat="1" ht="15.95" customHeight="1">
      <c r="A21" s="16"/>
      <c r="B21" s="78">
        <v>13</v>
      </c>
      <c r="C21" s="90" t="s">
        <v>24</v>
      </c>
      <c r="D21" s="23"/>
      <c r="E21" s="25"/>
      <c r="F21" s="25"/>
      <c r="G21" s="23"/>
      <c r="H21" s="25"/>
      <c r="I21" s="25"/>
      <c r="J21" s="25"/>
      <c r="K21" s="26"/>
      <c r="L21" s="56"/>
      <c r="M21" s="23"/>
      <c r="N21" s="23"/>
      <c r="O21" s="23"/>
      <c r="P21" s="23"/>
      <c r="Q21" s="23"/>
      <c r="R21" s="23"/>
      <c r="S21" s="16"/>
      <c r="T21" s="16"/>
      <c r="U21" s="16"/>
      <c r="V21" s="26"/>
      <c r="W21" s="26"/>
      <c r="X21" s="26"/>
      <c r="Y21" s="26"/>
      <c r="Z21" s="26"/>
      <c r="AA21" s="26"/>
      <c r="AB21" s="26"/>
      <c r="AC21" s="40"/>
      <c r="AD21" s="26"/>
      <c r="AE21" s="26"/>
      <c r="AF21" s="26"/>
      <c r="AG21" s="26"/>
      <c r="AH21" s="26"/>
      <c r="AI21" s="26"/>
      <c r="AJ21" s="42"/>
      <c r="AK21" s="26"/>
      <c r="AL21" s="93" t="s">
        <v>55</v>
      </c>
      <c r="AM21" s="80">
        <v>13</v>
      </c>
      <c r="AN21" s="16"/>
    </row>
    <row r="22" spans="1:40" s="19" customFormat="1" ht="15.95" customHeight="1">
      <c r="A22" s="16"/>
      <c r="B22" s="79"/>
      <c r="C22" s="25"/>
      <c r="D22" s="23"/>
      <c r="E22" s="25"/>
      <c r="F22" s="25"/>
      <c r="G22" s="23"/>
      <c r="H22" s="25"/>
      <c r="I22" s="25"/>
      <c r="J22" s="25"/>
      <c r="K22" s="171"/>
      <c r="L22" s="56"/>
      <c r="M22" s="23"/>
      <c r="N22" s="51"/>
      <c r="O22" s="52"/>
      <c r="P22" s="52"/>
      <c r="Q22" s="52"/>
      <c r="R22" s="23"/>
      <c r="S22" s="16"/>
      <c r="T22" s="16"/>
      <c r="U22" s="16"/>
      <c r="V22" s="26"/>
      <c r="W22" s="26"/>
      <c r="X22" s="26"/>
      <c r="Y22" s="26"/>
      <c r="Z22" s="27"/>
      <c r="AA22" s="51"/>
      <c r="AB22" s="26"/>
      <c r="AC22" s="40"/>
      <c r="AD22" s="171"/>
      <c r="AE22" s="26"/>
      <c r="AF22" s="26"/>
      <c r="AG22" s="26"/>
      <c r="AH22" s="26"/>
      <c r="AI22" s="26"/>
      <c r="AJ22" s="42"/>
      <c r="AK22" s="26"/>
      <c r="AL22" s="42"/>
      <c r="AM22" s="81"/>
      <c r="AN22" s="16"/>
    </row>
    <row r="23" spans="1:40" s="19" customFormat="1" ht="15.95" customHeight="1">
      <c r="A23" s="16"/>
      <c r="B23" s="76">
        <v>6</v>
      </c>
      <c r="C23" s="89" t="s">
        <v>25</v>
      </c>
      <c r="D23" s="23"/>
      <c r="E23" s="25"/>
      <c r="F23" s="25"/>
      <c r="G23" s="23"/>
      <c r="H23" s="25"/>
      <c r="I23" s="25"/>
      <c r="J23" s="25"/>
      <c r="K23" s="171"/>
      <c r="L23" s="56"/>
      <c r="M23" s="30"/>
      <c r="N23" s="30"/>
      <c r="O23" s="30"/>
      <c r="P23" s="53"/>
      <c r="Q23" s="23"/>
      <c r="R23" s="23"/>
      <c r="S23" s="16"/>
      <c r="T23" s="16"/>
      <c r="U23" s="16"/>
      <c r="V23" s="26"/>
      <c r="W23" s="26"/>
      <c r="X23" s="26"/>
      <c r="Y23" s="33"/>
      <c r="Z23" s="35"/>
      <c r="AA23" s="35"/>
      <c r="AB23" s="35"/>
      <c r="AC23" s="40"/>
      <c r="AD23" s="171"/>
      <c r="AE23" s="26"/>
      <c r="AF23" s="26"/>
      <c r="AG23" s="26"/>
      <c r="AH23" s="26"/>
      <c r="AI23" s="26"/>
      <c r="AJ23" s="42"/>
      <c r="AK23" s="26"/>
      <c r="AL23" s="92" t="s">
        <v>56</v>
      </c>
      <c r="AM23" s="80">
        <v>6</v>
      </c>
      <c r="AN23" s="16"/>
    </row>
    <row r="24" spans="1:40" s="19" customFormat="1" ht="15.95" customHeight="1">
      <c r="A24" s="57"/>
      <c r="B24" s="77"/>
      <c r="C24" s="22" t="str">
        <f>C23</f>
        <v>Iowa</v>
      </c>
      <c r="D24" s="23"/>
      <c r="E24" s="20"/>
      <c r="F24" s="24"/>
      <c r="G24" s="23"/>
      <c r="H24" s="25"/>
      <c r="I24" s="25"/>
      <c r="J24" s="25"/>
      <c r="K24" s="26"/>
      <c r="L24" s="56"/>
      <c r="P24" s="54"/>
      <c r="R24" s="23"/>
      <c r="S24" s="16"/>
      <c r="T24" s="16"/>
      <c r="U24" s="16"/>
      <c r="V24" s="26"/>
      <c r="W24" s="26"/>
      <c r="X24" s="26"/>
      <c r="Y24" s="40"/>
      <c r="Z24" s="26"/>
      <c r="AC24" s="40"/>
      <c r="AD24" s="26"/>
      <c r="AE24" s="26"/>
      <c r="AF24" s="26"/>
      <c r="AG24" s="26"/>
      <c r="AH24" s="26"/>
      <c r="AI24" s="27"/>
      <c r="AJ24" s="21"/>
      <c r="AK24" s="26"/>
      <c r="AL24" s="28" t="str">
        <f>AL23</f>
        <v>BYU</v>
      </c>
      <c r="AM24" s="81"/>
      <c r="AN24" s="57"/>
    </row>
    <row r="25" spans="1:40" s="19" customFormat="1" ht="15.95" customHeight="1">
      <c r="A25" s="57"/>
      <c r="B25" s="78">
        <v>11</v>
      </c>
      <c r="C25" s="90" t="s">
        <v>26</v>
      </c>
      <c r="D25" s="30"/>
      <c r="E25" s="31"/>
      <c r="F25" s="32"/>
      <c r="G25" s="23"/>
      <c r="H25" s="23"/>
      <c r="I25" s="25"/>
      <c r="J25" s="25"/>
      <c r="K25" s="26"/>
      <c r="L25" s="56"/>
      <c r="M25" s="23"/>
      <c r="N25" s="23"/>
      <c r="O25" s="23"/>
      <c r="P25" s="56"/>
      <c r="Q25" s="23"/>
      <c r="R25" s="23"/>
      <c r="S25" s="16"/>
      <c r="T25" s="16"/>
      <c r="U25" s="16"/>
      <c r="V25" s="26"/>
      <c r="W25" s="26"/>
      <c r="X25" s="26"/>
      <c r="Y25" s="40"/>
      <c r="Z25" s="26"/>
      <c r="AA25" s="26"/>
      <c r="AB25" s="26"/>
      <c r="AC25" s="40"/>
      <c r="AD25" s="26"/>
      <c r="AE25" s="26"/>
      <c r="AF25" s="26"/>
      <c r="AG25" s="26"/>
      <c r="AH25" s="26"/>
      <c r="AI25" s="33"/>
      <c r="AJ25" s="34"/>
      <c r="AK25" s="35"/>
      <c r="AL25" s="93" t="s">
        <v>57</v>
      </c>
      <c r="AM25" s="80">
        <v>11</v>
      </c>
      <c r="AN25" s="57"/>
    </row>
    <row r="26" spans="1:40" s="19" customFormat="1" ht="15.95" customHeight="1">
      <c r="A26" s="57"/>
      <c r="B26" s="79"/>
      <c r="C26" s="25"/>
      <c r="D26" s="23"/>
      <c r="E26" s="37"/>
      <c r="F26" s="38"/>
      <c r="G26" s="23"/>
      <c r="H26" s="39"/>
      <c r="I26" s="24"/>
      <c r="J26" s="25"/>
      <c r="K26" s="26"/>
      <c r="L26" s="56"/>
      <c r="M26" s="23"/>
      <c r="N26" s="23"/>
      <c r="O26" s="23"/>
      <c r="P26" s="56"/>
      <c r="Q26" s="23"/>
      <c r="R26" s="23"/>
      <c r="S26" s="16"/>
      <c r="T26" s="16"/>
      <c r="U26" s="16"/>
      <c r="V26" s="26"/>
      <c r="W26" s="26"/>
      <c r="X26" s="26"/>
      <c r="Y26" s="40"/>
      <c r="Z26" s="26"/>
      <c r="AA26" s="26"/>
      <c r="AB26" s="26"/>
      <c r="AC26" s="40"/>
      <c r="AD26" s="26"/>
      <c r="AE26" s="26"/>
      <c r="AF26" s="58"/>
      <c r="AG26" s="111"/>
      <c r="AH26" s="59"/>
      <c r="AI26" s="40"/>
      <c r="AJ26" s="41"/>
      <c r="AK26" s="26"/>
      <c r="AL26" s="42"/>
      <c r="AM26" s="81"/>
      <c r="AN26" s="57"/>
    </row>
    <row r="27" spans="1:40" s="19" customFormat="1" ht="15.95" customHeight="1">
      <c r="A27" s="57"/>
      <c r="B27" s="76">
        <v>3</v>
      </c>
      <c r="C27" s="89" t="s">
        <v>27</v>
      </c>
      <c r="D27" s="23"/>
      <c r="E27" s="43">
        <f>E24</f>
        <v>0</v>
      </c>
      <c r="F27" s="38"/>
      <c r="G27" s="30"/>
      <c r="H27" s="44"/>
      <c r="I27" s="32"/>
      <c r="J27" s="25"/>
      <c r="K27" s="26"/>
      <c r="L27" s="56"/>
      <c r="M27" s="23"/>
      <c r="N27" s="23"/>
      <c r="O27" s="23"/>
      <c r="P27" s="56"/>
      <c r="Q27" s="23"/>
      <c r="R27" s="23"/>
      <c r="S27" s="16"/>
      <c r="T27" s="16"/>
      <c r="U27" s="16"/>
      <c r="V27" s="26"/>
      <c r="W27" s="26"/>
      <c r="X27" s="26"/>
      <c r="Y27" s="40"/>
      <c r="Z27" s="26"/>
      <c r="AA27" s="26"/>
      <c r="AB27" s="26"/>
      <c r="AC27" s="40"/>
      <c r="AD27" s="26"/>
      <c r="AE27" s="26"/>
      <c r="AF27" s="60"/>
      <c r="AI27" s="40"/>
      <c r="AJ27" s="41">
        <f>AJ24</f>
        <v>0</v>
      </c>
      <c r="AK27" s="26"/>
      <c r="AL27" s="92" t="s">
        <v>58</v>
      </c>
      <c r="AM27" s="80">
        <v>3</v>
      </c>
      <c r="AN27" s="57"/>
    </row>
    <row r="28" spans="1:40" s="19" customFormat="1" ht="15.95" customHeight="1">
      <c r="A28" s="57"/>
      <c r="B28" s="77"/>
      <c r="C28" s="22" t="str">
        <f>C27</f>
        <v>Duke</v>
      </c>
      <c r="D28" s="46"/>
      <c r="E28" s="39"/>
      <c r="F28" s="47"/>
      <c r="I28" s="38"/>
      <c r="J28" s="25"/>
      <c r="K28" s="41"/>
      <c r="L28" s="56"/>
      <c r="M28" s="23"/>
      <c r="N28" s="23"/>
      <c r="O28" s="23"/>
      <c r="P28" s="56"/>
      <c r="Q28" s="23"/>
      <c r="R28" s="23"/>
      <c r="S28" s="16"/>
      <c r="T28" s="16"/>
      <c r="U28" s="16"/>
      <c r="V28" s="26"/>
      <c r="W28" s="26"/>
      <c r="X28" s="26"/>
      <c r="Y28" s="40"/>
      <c r="Z28" s="26"/>
      <c r="AA28" s="26"/>
      <c r="AB28" s="26"/>
      <c r="AC28" s="40"/>
      <c r="AD28" s="41"/>
      <c r="AE28" s="26"/>
      <c r="AF28" s="40"/>
      <c r="AH28" s="26"/>
      <c r="AI28" s="49"/>
      <c r="AJ28" s="45"/>
      <c r="AK28" s="50"/>
      <c r="AL28" s="28" t="str">
        <f>AL27</f>
        <v>Seton Hall</v>
      </c>
      <c r="AM28" s="81"/>
      <c r="AN28" s="57"/>
    </row>
    <row r="29" spans="1:40" s="19" customFormat="1" ht="15.95" customHeight="1">
      <c r="A29" s="57"/>
      <c r="B29" s="78">
        <v>14</v>
      </c>
      <c r="C29" s="90" t="s">
        <v>28</v>
      </c>
      <c r="D29" s="23"/>
      <c r="E29" s="25"/>
      <c r="F29" s="25"/>
      <c r="G29" s="23"/>
      <c r="H29" s="25"/>
      <c r="I29" s="38"/>
      <c r="K29" s="55">
        <f>K14</f>
        <v>0</v>
      </c>
      <c r="L29" s="54"/>
      <c r="M29" s="23"/>
      <c r="N29" s="23"/>
      <c r="O29" s="23"/>
      <c r="P29" s="56"/>
      <c r="Q29" s="23"/>
      <c r="R29" s="23"/>
      <c r="S29" s="16"/>
      <c r="T29" s="16"/>
      <c r="U29" s="16"/>
      <c r="V29" s="26"/>
      <c r="W29" s="26"/>
      <c r="X29" s="26"/>
      <c r="Y29" s="40"/>
      <c r="Z29" s="26"/>
      <c r="AA29" s="26"/>
      <c r="AB29" s="26"/>
      <c r="AC29" s="40"/>
      <c r="AD29" s="55">
        <f>AD14</f>
        <v>0</v>
      </c>
      <c r="AF29" s="40"/>
      <c r="AG29" s="25"/>
      <c r="AH29" s="26"/>
      <c r="AI29" s="26"/>
      <c r="AJ29" s="42"/>
      <c r="AK29" s="26"/>
      <c r="AL29" s="93" t="s">
        <v>59</v>
      </c>
      <c r="AM29" s="80">
        <v>14</v>
      </c>
      <c r="AN29" s="57"/>
    </row>
    <row r="30" spans="1:40" s="19" customFormat="1" ht="15.95" customHeight="1">
      <c r="A30" s="57"/>
      <c r="B30" s="79"/>
      <c r="C30" s="25"/>
      <c r="D30" s="23"/>
      <c r="E30" s="25"/>
      <c r="F30" s="25"/>
      <c r="G30" s="23"/>
      <c r="H30" s="25"/>
      <c r="I30" s="38"/>
      <c r="J30" s="61"/>
      <c r="K30" s="51"/>
      <c r="L30" s="62"/>
      <c r="M30" s="23"/>
      <c r="N30" s="23"/>
      <c r="O30" s="23"/>
      <c r="P30" s="56"/>
      <c r="Q30" s="23"/>
      <c r="R30" s="23"/>
      <c r="S30" s="16"/>
      <c r="T30" s="16"/>
      <c r="U30" s="16"/>
      <c r="V30" s="26"/>
      <c r="W30" s="26"/>
      <c r="X30" s="26"/>
      <c r="Y30" s="40"/>
      <c r="Z30" s="26"/>
      <c r="AA30" s="26"/>
      <c r="AB30" s="26"/>
      <c r="AC30" s="49"/>
      <c r="AD30" s="111"/>
      <c r="AE30" s="50"/>
      <c r="AF30" s="40"/>
      <c r="AG30" s="25"/>
      <c r="AH30" s="26"/>
      <c r="AI30" s="26"/>
      <c r="AJ30" s="42"/>
      <c r="AK30" s="26"/>
      <c r="AL30" s="42"/>
      <c r="AM30" s="81"/>
      <c r="AN30" s="57"/>
    </row>
    <row r="31" spans="1:40" s="19" customFormat="1" ht="15.95" customHeight="1">
      <c r="A31" s="57"/>
      <c r="B31" s="76">
        <v>7</v>
      </c>
      <c r="C31" s="89" t="s">
        <v>29</v>
      </c>
      <c r="D31" s="23"/>
      <c r="E31" s="25"/>
      <c r="F31" s="25"/>
      <c r="G31" s="23"/>
      <c r="H31" s="25"/>
      <c r="I31" s="38"/>
      <c r="J31" s="25"/>
      <c r="K31" s="26"/>
      <c r="L31" s="26"/>
      <c r="M31" s="23"/>
      <c r="N31" s="23"/>
      <c r="O31" s="23"/>
      <c r="P31" s="56"/>
      <c r="Q31" s="23"/>
      <c r="R31" s="23"/>
      <c r="S31" s="16"/>
      <c r="T31" s="16"/>
      <c r="U31" s="16"/>
      <c r="V31" s="26"/>
      <c r="W31" s="26"/>
      <c r="X31" s="26"/>
      <c r="Y31" s="40"/>
      <c r="Z31" s="26"/>
      <c r="AA31" s="26"/>
      <c r="AB31" s="26"/>
      <c r="AC31" s="26"/>
      <c r="AD31" s="26"/>
      <c r="AE31" s="26"/>
      <c r="AF31" s="40"/>
      <c r="AG31" s="25"/>
      <c r="AH31" s="26"/>
      <c r="AI31" s="26"/>
      <c r="AJ31" s="42"/>
      <c r="AK31" s="26"/>
      <c r="AL31" s="92" t="s">
        <v>60</v>
      </c>
      <c r="AM31" s="80">
        <v>7</v>
      </c>
      <c r="AN31" s="57"/>
    </row>
    <row r="32" spans="1:40" s="19" customFormat="1" ht="15.95" customHeight="1">
      <c r="A32" s="16"/>
      <c r="B32" s="77"/>
      <c r="C32" s="22" t="str">
        <f>C31</f>
        <v>Providence</v>
      </c>
      <c r="D32" s="23"/>
      <c r="E32" s="20"/>
      <c r="F32" s="24"/>
      <c r="G32" s="23"/>
      <c r="H32" s="37"/>
      <c r="I32" s="38"/>
      <c r="J32" s="25"/>
      <c r="K32" s="23"/>
      <c r="L32" s="23"/>
      <c r="M32" s="23"/>
      <c r="N32" s="23"/>
      <c r="O32" s="23"/>
      <c r="P32" s="56"/>
      <c r="Q32" s="23"/>
      <c r="R32" s="23"/>
      <c r="S32" s="16"/>
      <c r="T32" s="16"/>
      <c r="U32" s="16"/>
      <c r="V32" s="26"/>
      <c r="W32" s="26"/>
      <c r="X32" s="26"/>
      <c r="Y32" s="40"/>
      <c r="Z32" s="26"/>
      <c r="AA32" s="26"/>
      <c r="AB32" s="26"/>
      <c r="AC32" s="26"/>
      <c r="AD32" s="26"/>
      <c r="AE32" s="26"/>
      <c r="AF32" s="40"/>
      <c r="AG32" s="37"/>
      <c r="AH32" s="26"/>
      <c r="AI32" s="27"/>
      <c r="AJ32" s="21"/>
      <c r="AK32" s="26"/>
      <c r="AL32" s="28" t="str">
        <f>AL31</f>
        <v>Arizona</v>
      </c>
      <c r="AM32" s="81"/>
      <c r="AN32" s="16"/>
    </row>
    <row r="33" spans="1:40" s="19" customFormat="1" ht="15.95" customHeight="1">
      <c r="A33" s="16"/>
      <c r="B33" s="78">
        <v>10</v>
      </c>
      <c r="C33" s="90" t="s">
        <v>30</v>
      </c>
      <c r="D33" s="30"/>
      <c r="E33" s="31"/>
      <c r="F33" s="32"/>
      <c r="H33" s="55">
        <f>H26</f>
        <v>0</v>
      </c>
      <c r="I33" s="38"/>
      <c r="J33" s="25"/>
      <c r="K33" s="23"/>
      <c r="L33" s="23"/>
      <c r="M33" s="23"/>
      <c r="N33" s="23"/>
      <c r="O33" s="23"/>
      <c r="P33" s="56"/>
      <c r="Q33" s="23"/>
      <c r="R33" s="23"/>
      <c r="S33" s="16"/>
      <c r="T33" s="16"/>
      <c r="U33" s="16"/>
      <c r="V33" s="26"/>
      <c r="W33" s="26"/>
      <c r="X33" s="26"/>
      <c r="Y33" s="40"/>
      <c r="Z33" s="26"/>
      <c r="AA33" s="26"/>
      <c r="AB33" s="26"/>
      <c r="AC33" s="26"/>
      <c r="AD33" s="26"/>
      <c r="AE33" s="26"/>
      <c r="AF33" s="48"/>
      <c r="AG33" s="55">
        <f>AG26</f>
        <v>0</v>
      </c>
      <c r="AI33" s="33"/>
      <c r="AJ33" s="34"/>
      <c r="AK33" s="35"/>
      <c r="AL33" s="93" t="s">
        <v>61</v>
      </c>
      <c r="AM33" s="80">
        <v>10</v>
      </c>
      <c r="AN33" s="16"/>
    </row>
    <row r="34" spans="1:40" s="19" customFormat="1" ht="15.95" customHeight="1">
      <c r="A34" s="16"/>
      <c r="B34" s="79"/>
      <c r="C34" s="25"/>
      <c r="D34" s="23"/>
      <c r="E34" s="37"/>
      <c r="F34" s="38"/>
      <c r="G34" s="46"/>
      <c r="H34" s="39"/>
      <c r="I34" s="47"/>
      <c r="J34" s="25"/>
      <c r="K34" s="23"/>
      <c r="L34" s="23"/>
      <c r="M34" s="23"/>
      <c r="N34" s="23"/>
      <c r="O34" s="23"/>
      <c r="P34" s="56"/>
      <c r="Q34" s="23"/>
      <c r="R34" s="23"/>
      <c r="S34" s="16"/>
      <c r="T34" s="63"/>
      <c r="U34" s="16"/>
      <c r="V34" s="26"/>
      <c r="W34" s="26"/>
      <c r="X34" s="26"/>
      <c r="Y34" s="40"/>
      <c r="Z34" s="26"/>
      <c r="AA34" s="26"/>
      <c r="AB34" s="26"/>
      <c r="AC34" s="26"/>
      <c r="AD34" s="26"/>
      <c r="AE34" s="26"/>
      <c r="AF34" s="49"/>
      <c r="AG34" s="111"/>
      <c r="AH34" s="50"/>
      <c r="AI34" s="40"/>
      <c r="AJ34" s="41"/>
      <c r="AK34" s="26"/>
      <c r="AL34" s="42"/>
      <c r="AM34" s="81"/>
      <c r="AN34" s="16"/>
    </row>
    <row r="35" spans="1:40" s="19" customFormat="1" ht="15.95" customHeight="1">
      <c r="A35" s="16"/>
      <c r="B35" s="76">
        <v>2</v>
      </c>
      <c r="C35" s="89" t="s">
        <v>31</v>
      </c>
      <c r="D35" s="23"/>
      <c r="E35" s="43">
        <f>E32</f>
        <v>0</v>
      </c>
      <c r="F35" s="38"/>
      <c r="G35" s="23"/>
      <c r="H35" s="26"/>
      <c r="I35" s="26"/>
      <c r="J35" s="25"/>
      <c r="K35" s="23"/>
      <c r="L35" s="23"/>
      <c r="M35" s="23"/>
      <c r="N35" s="23"/>
      <c r="O35" s="23"/>
      <c r="P35" s="56"/>
      <c r="Q35" s="23"/>
      <c r="R35" s="23"/>
      <c r="S35" s="64"/>
      <c r="T35" s="65">
        <f>O39</f>
        <v>0</v>
      </c>
      <c r="U35" s="64"/>
      <c r="V35" s="66"/>
      <c r="W35" s="26"/>
      <c r="X35" s="26"/>
      <c r="Y35" s="40"/>
      <c r="Z35" s="26"/>
      <c r="AA35" s="26"/>
      <c r="AB35" s="26"/>
      <c r="AC35" s="26"/>
      <c r="AD35" s="26"/>
      <c r="AE35" s="26"/>
      <c r="AF35" s="26"/>
      <c r="AG35" s="26"/>
      <c r="AH35" s="26"/>
      <c r="AI35" s="40"/>
      <c r="AJ35" s="41">
        <f>AJ32</f>
        <v>0</v>
      </c>
      <c r="AK35" s="26"/>
      <c r="AL35" s="92" t="s">
        <v>62</v>
      </c>
      <c r="AM35" s="80">
        <v>2</v>
      </c>
      <c r="AN35" s="16"/>
    </row>
    <row r="36" spans="1:40" s="19" customFormat="1" ht="15.95" customHeight="1">
      <c r="A36" s="16"/>
      <c r="B36" s="77"/>
      <c r="C36" s="22" t="str">
        <f>C35</f>
        <v>Kentucky</v>
      </c>
      <c r="D36" s="46"/>
      <c r="E36" s="39"/>
      <c r="F36" s="47"/>
      <c r="G36" s="23"/>
      <c r="H36" s="25"/>
      <c r="I36" s="25"/>
      <c r="J36" s="25"/>
      <c r="K36" s="23"/>
      <c r="L36" s="23"/>
      <c r="M36" s="23"/>
      <c r="N36" s="23"/>
      <c r="O36" s="23"/>
      <c r="P36" s="56"/>
      <c r="Q36" s="23"/>
      <c r="R36" s="23"/>
      <c r="S36" s="64"/>
      <c r="T36" s="63">
        <f>W39</f>
        <v>0</v>
      </c>
      <c r="U36" s="64"/>
      <c r="V36" s="66"/>
      <c r="W36" s="26"/>
      <c r="X36" s="26"/>
      <c r="Y36" s="40"/>
      <c r="Z36" s="26"/>
      <c r="AA36" s="26"/>
      <c r="AB36" s="26"/>
      <c r="AC36" s="26"/>
      <c r="AD36" s="26"/>
      <c r="AE36" s="26"/>
      <c r="AF36" s="26"/>
      <c r="AG36" s="26"/>
      <c r="AH36" s="26"/>
      <c r="AI36" s="49"/>
      <c r="AJ36" s="45"/>
      <c r="AK36" s="50"/>
      <c r="AL36" s="28" t="str">
        <f>AL35</f>
        <v>San Diego St.</v>
      </c>
      <c r="AM36" s="81"/>
      <c r="AN36" s="16"/>
    </row>
    <row r="37" spans="1:40" s="19" customFormat="1" ht="15.95" customHeight="1">
      <c r="A37" s="16"/>
      <c r="B37" s="78">
        <v>15</v>
      </c>
      <c r="C37" s="90" t="s">
        <v>32</v>
      </c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23"/>
      <c r="P37" s="56"/>
      <c r="Q37" s="23"/>
      <c r="R37" s="23"/>
      <c r="S37" s="64"/>
      <c r="T37" s="64"/>
      <c r="U37" s="64"/>
      <c r="V37" s="66"/>
      <c r="W37" s="26"/>
      <c r="X37" s="26"/>
      <c r="Y37" s="40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42"/>
      <c r="AK37" s="26"/>
      <c r="AL37" s="93" t="s">
        <v>63</v>
      </c>
      <c r="AM37" s="80">
        <v>15</v>
      </c>
      <c r="AN37" s="16"/>
    </row>
    <row r="38" spans="1:40" s="19" customFormat="1" ht="15.95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67"/>
      <c r="Q38" s="23"/>
      <c r="R38" s="23"/>
      <c r="S38" s="64"/>
      <c r="T38" s="64"/>
      <c r="U38" s="64"/>
      <c r="V38" s="66"/>
      <c r="W38" s="26"/>
      <c r="X38" s="26"/>
      <c r="Y38" s="68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2"/>
      <c r="AK38" s="26"/>
      <c r="AL38" s="42"/>
      <c r="AM38" s="26"/>
      <c r="AN38" s="16"/>
    </row>
    <row r="39" spans="1:40" s="19" customFormat="1" ht="15.95" customHeight="1">
      <c r="A39" s="16"/>
      <c r="B39" s="23"/>
      <c r="C39" s="172" t="s">
        <v>89</v>
      </c>
      <c r="D39" s="172"/>
      <c r="E39" s="172"/>
      <c r="F39" s="25"/>
      <c r="G39" s="23"/>
      <c r="H39" s="25"/>
      <c r="I39" s="25"/>
      <c r="J39" s="25"/>
      <c r="K39" s="23"/>
      <c r="L39" s="23"/>
      <c r="M39" s="23"/>
      <c r="N39" s="23"/>
      <c r="O39" s="173"/>
      <c r="P39" s="174"/>
      <c r="Q39" s="175"/>
      <c r="R39" s="176"/>
      <c r="S39" s="64"/>
      <c r="T39" s="64"/>
      <c r="U39" s="64"/>
      <c r="V39" s="66"/>
      <c r="W39" s="173"/>
      <c r="X39" s="175"/>
      <c r="Y39" s="174"/>
      <c r="Z39" s="176"/>
      <c r="AA39" s="26"/>
      <c r="AB39" s="26"/>
      <c r="AC39" s="26"/>
      <c r="AD39" s="26"/>
      <c r="AE39" s="26"/>
      <c r="AF39" s="26"/>
      <c r="AG39" s="26"/>
      <c r="AH39" s="26"/>
      <c r="AI39" s="26"/>
      <c r="AJ39" s="42"/>
      <c r="AK39" s="26"/>
      <c r="AL39" s="198" t="s">
        <v>91</v>
      </c>
      <c r="AM39" s="198"/>
      <c r="AN39" s="16"/>
    </row>
    <row r="40" spans="1:40" s="19" customFormat="1" ht="15.95" customHeight="1">
      <c r="A40" s="16"/>
      <c r="B40" s="23"/>
      <c r="C40" s="172"/>
      <c r="D40" s="172"/>
      <c r="E40" s="172"/>
      <c r="F40" s="25"/>
      <c r="G40" s="23"/>
      <c r="H40" s="25"/>
      <c r="I40" s="25"/>
      <c r="J40" s="25"/>
      <c r="K40" s="23"/>
      <c r="L40" s="23"/>
      <c r="M40" s="23"/>
      <c r="N40" s="23"/>
      <c r="O40" s="177"/>
      <c r="P40" s="174"/>
      <c r="Q40" s="178"/>
      <c r="R40" s="179"/>
      <c r="S40" s="64"/>
      <c r="T40" s="64"/>
      <c r="U40" s="64"/>
      <c r="V40" s="66"/>
      <c r="W40" s="177"/>
      <c r="X40" s="178"/>
      <c r="Y40" s="174"/>
      <c r="Z40" s="179"/>
      <c r="AA40" s="26"/>
      <c r="AB40" s="26"/>
      <c r="AC40" s="26"/>
      <c r="AD40" s="26"/>
      <c r="AE40" s="26"/>
      <c r="AF40" s="26"/>
      <c r="AG40" s="26"/>
      <c r="AH40" s="26"/>
      <c r="AI40" s="26"/>
      <c r="AJ40" s="42"/>
      <c r="AK40" s="26"/>
      <c r="AL40" s="198"/>
      <c r="AM40" s="198"/>
      <c r="AN40" s="16"/>
    </row>
    <row r="41" spans="1:40" s="19" customFormat="1" ht="15.95" customHeight="1">
      <c r="A41" s="16"/>
      <c r="B41" s="23"/>
      <c r="C41" s="172"/>
      <c r="D41" s="172"/>
      <c r="E41" s="172"/>
      <c r="F41" s="25"/>
      <c r="G41" s="23"/>
      <c r="H41" s="25"/>
      <c r="I41" s="25"/>
      <c r="J41" s="25"/>
      <c r="K41" s="23"/>
      <c r="L41" s="23"/>
      <c r="M41" s="23"/>
      <c r="N41" s="23"/>
      <c r="O41" s="23"/>
      <c r="P41" s="53"/>
      <c r="Q41" s="23"/>
      <c r="R41" s="23"/>
      <c r="S41" s="64"/>
      <c r="T41" s="64"/>
      <c r="U41" s="64"/>
      <c r="V41" s="66"/>
      <c r="W41" s="26"/>
      <c r="X41" s="26"/>
      <c r="Y41" s="33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42"/>
      <c r="AK41" s="26"/>
      <c r="AL41" s="198"/>
      <c r="AM41" s="198"/>
      <c r="AN41" s="16"/>
    </row>
    <row r="42" spans="1:40" s="19" customFormat="1" ht="15.95" customHeight="1">
      <c r="A42" s="16"/>
      <c r="B42" s="76">
        <v>1</v>
      </c>
      <c r="C42" s="89" t="s">
        <v>33</v>
      </c>
      <c r="D42" s="23"/>
      <c r="E42" s="25"/>
      <c r="F42" s="25"/>
      <c r="G42" s="23"/>
      <c r="H42" s="25"/>
      <c r="I42" s="25"/>
      <c r="J42" s="25"/>
      <c r="K42" s="23"/>
      <c r="L42" s="23"/>
      <c r="M42" s="23"/>
      <c r="N42" s="23"/>
      <c r="O42" s="23"/>
      <c r="P42" s="56"/>
      <c r="Q42" s="23"/>
      <c r="R42" s="23"/>
      <c r="S42" s="64"/>
      <c r="T42" s="64"/>
      <c r="U42" s="64"/>
      <c r="V42" s="66"/>
      <c r="W42" s="26"/>
      <c r="X42" s="26"/>
      <c r="Y42" s="40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42"/>
      <c r="AK42" s="26"/>
      <c r="AL42" s="92" t="s">
        <v>64</v>
      </c>
      <c r="AM42" s="80">
        <v>1</v>
      </c>
      <c r="AN42" s="16"/>
    </row>
    <row r="43" spans="1:40" s="19" customFormat="1" ht="15.95" customHeight="1">
      <c r="A43" s="16"/>
      <c r="B43" s="77"/>
      <c r="C43" s="22" t="str">
        <f>C42</f>
        <v>Dayton</v>
      </c>
      <c r="D43" s="23"/>
      <c r="E43" s="20"/>
      <c r="F43" s="24"/>
      <c r="G43" s="23"/>
      <c r="H43" s="25"/>
      <c r="I43" s="25"/>
      <c r="J43" s="25"/>
      <c r="K43" s="23"/>
      <c r="L43" s="23"/>
      <c r="M43" s="23"/>
      <c r="N43" s="23"/>
      <c r="O43" s="23"/>
      <c r="P43" s="56"/>
      <c r="Q43" s="23"/>
      <c r="R43" s="23"/>
      <c r="S43" s="64"/>
      <c r="T43" s="64"/>
      <c r="U43" s="64"/>
      <c r="V43" s="66"/>
      <c r="W43" s="26"/>
      <c r="X43" s="26"/>
      <c r="Y43" s="40"/>
      <c r="Z43" s="26"/>
      <c r="AA43" s="26"/>
      <c r="AB43" s="26"/>
      <c r="AC43" s="26"/>
      <c r="AD43" s="26"/>
      <c r="AE43" s="26"/>
      <c r="AF43" s="26"/>
      <c r="AG43" s="26"/>
      <c r="AH43" s="26"/>
      <c r="AI43" s="27"/>
      <c r="AJ43" s="21"/>
      <c r="AK43" s="26"/>
      <c r="AL43" s="28" t="str">
        <f>AL42</f>
        <v>Baylor</v>
      </c>
      <c r="AM43" s="81"/>
      <c r="AN43" s="16"/>
    </row>
    <row r="44" spans="1:40" s="19" customFormat="1" ht="15.95" customHeight="1">
      <c r="A44" s="16"/>
      <c r="B44" s="78">
        <v>16</v>
      </c>
      <c r="C44" s="90" t="s">
        <v>34</v>
      </c>
      <c r="D44" s="30"/>
      <c r="E44" s="69"/>
      <c r="F44" s="32"/>
      <c r="G44" s="23"/>
      <c r="H44" s="23"/>
      <c r="I44" s="25"/>
      <c r="J44" s="25"/>
      <c r="K44" s="23"/>
      <c r="L44" s="23"/>
      <c r="M44" s="23"/>
      <c r="N44" s="23"/>
      <c r="O44" s="23"/>
      <c r="P44" s="56"/>
      <c r="Q44" s="23"/>
      <c r="R44" s="180"/>
      <c r="S44" s="181"/>
      <c r="T44" s="181"/>
      <c r="U44" s="181"/>
      <c r="V44" s="181"/>
      <c r="W44" s="182"/>
      <c r="X44" s="26"/>
      <c r="Y44" s="40"/>
      <c r="Z44" s="26"/>
      <c r="AA44" s="26"/>
      <c r="AB44" s="26"/>
      <c r="AC44" s="26"/>
      <c r="AD44" s="26"/>
      <c r="AE44" s="26"/>
      <c r="AF44" s="26"/>
      <c r="AG44" s="26"/>
      <c r="AH44" s="26"/>
      <c r="AI44" s="33"/>
      <c r="AJ44" s="34"/>
      <c r="AK44" s="35"/>
      <c r="AL44" s="93" t="s">
        <v>65</v>
      </c>
      <c r="AM44" s="80">
        <v>16</v>
      </c>
      <c r="AN44" s="16"/>
    </row>
    <row r="45" spans="1:40" s="19" customFormat="1" ht="15.95" customHeight="1">
      <c r="A45" s="16"/>
      <c r="B45" s="79"/>
      <c r="C45" s="25"/>
      <c r="D45" s="23"/>
      <c r="E45" s="43"/>
      <c r="F45" s="38"/>
      <c r="G45" s="23"/>
      <c r="H45" s="39"/>
      <c r="I45" s="24"/>
      <c r="J45" s="25"/>
      <c r="K45" s="23"/>
      <c r="L45" s="23"/>
      <c r="M45" s="23"/>
      <c r="N45" s="23"/>
      <c r="O45" s="23"/>
      <c r="P45" s="56"/>
      <c r="Q45" s="23"/>
      <c r="R45" s="183"/>
      <c r="S45" s="184"/>
      <c r="T45" s="184"/>
      <c r="U45" s="184"/>
      <c r="V45" s="184"/>
      <c r="W45" s="185"/>
      <c r="X45" s="26"/>
      <c r="Y45" s="40"/>
      <c r="Z45" s="26"/>
      <c r="AA45" s="26"/>
      <c r="AB45" s="26"/>
      <c r="AC45" s="26"/>
      <c r="AD45" s="26"/>
      <c r="AE45" s="26"/>
      <c r="AF45" s="27"/>
      <c r="AG45" s="111"/>
      <c r="AH45" s="26"/>
      <c r="AI45" s="40"/>
      <c r="AJ45" s="41"/>
      <c r="AK45" s="26"/>
      <c r="AL45" s="42"/>
      <c r="AM45" s="81"/>
      <c r="AN45" s="16"/>
    </row>
    <row r="46" spans="1:40" s="19" customFormat="1" ht="15.95" customHeight="1">
      <c r="A46" s="16"/>
      <c r="B46" s="76">
        <v>8</v>
      </c>
      <c r="C46" s="89" t="s">
        <v>35</v>
      </c>
      <c r="D46" s="23"/>
      <c r="E46" s="43">
        <f>E43</f>
        <v>0</v>
      </c>
      <c r="F46" s="38"/>
      <c r="G46" s="30"/>
      <c r="H46" s="44"/>
      <c r="I46" s="32"/>
      <c r="J46" s="25"/>
      <c r="K46" s="23"/>
      <c r="L46" s="23"/>
      <c r="M46" s="23"/>
      <c r="N46" s="23"/>
      <c r="O46" s="23"/>
      <c r="P46" s="56"/>
      <c r="Q46" s="23"/>
      <c r="R46" s="186" t="s">
        <v>6</v>
      </c>
      <c r="S46" s="186"/>
      <c r="T46" s="186"/>
      <c r="U46" s="186"/>
      <c r="V46" s="186"/>
      <c r="W46" s="186"/>
      <c r="X46" s="26"/>
      <c r="Y46" s="40"/>
      <c r="Z46" s="26"/>
      <c r="AA46" s="26"/>
      <c r="AB46" s="26"/>
      <c r="AC46" s="26"/>
      <c r="AD46" s="26"/>
      <c r="AE46" s="26"/>
      <c r="AF46" s="33"/>
      <c r="AG46" s="35"/>
      <c r="AH46" s="35"/>
      <c r="AI46" s="40"/>
      <c r="AJ46" s="41">
        <f>AJ43</f>
        <v>0</v>
      </c>
      <c r="AK46" s="26"/>
      <c r="AL46" s="92" t="s">
        <v>66</v>
      </c>
      <c r="AM46" s="80">
        <v>8</v>
      </c>
      <c r="AN46" s="16"/>
    </row>
    <row r="47" spans="1:40" s="19" customFormat="1" ht="15.95" customHeight="1">
      <c r="A47" s="16"/>
      <c r="B47" s="77"/>
      <c r="C47" s="22" t="str">
        <f>C46</f>
        <v>Colorado</v>
      </c>
      <c r="D47" s="46"/>
      <c r="E47" s="39"/>
      <c r="F47" s="47"/>
      <c r="I47" s="38"/>
      <c r="J47" s="25"/>
      <c r="K47" s="23"/>
      <c r="L47" s="23"/>
      <c r="M47" s="23"/>
      <c r="N47" s="23"/>
      <c r="O47" s="23"/>
      <c r="P47" s="56"/>
      <c r="Q47" s="23"/>
      <c r="R47" s="187"/>
      <c r="S47" s="187"/>
      <c r="T47" s="187"/>
      <c r="U47" s="187"/>
      <c r="V47" s="187"/>
      <c r="W47" s="187"/>
      <c r="X47" s="26"/>
      <c r="Y47" s="40"/>
      <c r="Z47" s="26"/>
      <c r="AA47" s="26"/>
      <c r="AB47" s="26"/>
      <c r="AC47" s="26"/>
      <c r="AD47" s="26"/>
      <c r="AE47" s="26"/>
      <c r="AF47" s="40"/>
      <c r="AI47" s="49"/>
      <c r="AJ47" s="45"/>
      <c r="AK47" s="50"/>
      <c r="AL47" s="28" t="str">
        <f>AL46</f>
        <v>St. Mary's</v>
      </c>
      <c r="AM47" s="81"/>
      <c r="AN47" s="16"/>
    </row>
    <row r="48" spans="1:40" s="19" customFormat="1" ht="15.95" customHeight="1">
      <c r="A48" s="16"/>
      <c r="B48" s="78">
        <v>9</v>
      </c>
      <c r="C48" s="90" t="s">
        <v>36</v>
      </c>
      <c r="D48" s="23"/>
      <c r="E48" s="25"/>
      <c r="F48" s="25"/>
      <c r="G48" s="23"/>
      <c r="H48" s="25"/>
      <c r="I48" s="38"/>
      <c r="J48" s="25"/>
      <c r="K48" s="23"/>
      <c r="L48" s="23"/>
      <c r="M48" s="23"/>
      <c r="N48" s="23"/>
      <c r="O48" s="23"/>
      <c r="P48" s="56"/>
      <c r="Q48" s="23"/>
      <c r="R48" s="23"/>
      <c r="S48" s="16"/>
      <c r="T48" s="16"/>
      <c r="U48" s="16"/>
      <c r="V48" s="26"/>
      <c r="W48" s="26"/>
      <c r="X48" s="26"/>
      <c r="Y48" s="40"/>
      <c r="Z48" s="26"/>
      <c r="AA48" s="26"/>
      <c r="AB48" s="26"/>
      <c r="AC48" s="26"/>
      <c r="AD48" s="26"/>
      <c r="AE48" s="26"/>
      <c r="AF48" s="40"/>
      <c r="AG48" s="25"/>
      <c r="AH48" s="26"/>
      <c r="AI48" s="26"/>
      <c r="AJ48" s="42"/>
      <c r="AK48" s="26"/>
      <c r="AL48" s="93" t="s">
        <v>67</v>
      </c>
      <c r="AM48" s="80">
        <v>9</v>
      </c>
      <c r="AN48" s="16"/>
    </row>
    <row r="49" spans="1:40" s="19" customFormat="1" ht="15.95" customHeight="1">
      <c r="A49" s="16"/>
      <c r="B49" s="79"/>
      <c r="C49" s="25"/>
      <c r="D49" s="23"/>
      <c r="E49" s="25"/>
      <c r="F49" s="25"/>
      <c r="G49" s="23"/>
      <c r="H49" s="25"/>
      <c r="I49" s="38"/>
      <c r="J49" s="25"/>
      <c r="K49" s="51"/>
      <c r="L49" s="52"/>
      <c r="M49" s="23"/>
      <c r="N49" s="23"/>
      <c r="O49" s="23"/>
      <c r="P49" s="56"/>
      <c r="Q49" s="23"/>
      <c r="R49" s="23"/>
      <c r="S49" s="16"/>
      <c r="T49" s="16"/>
      <c r="U49" s="16"/>
      <c r="V49" s="26"/>
      <c r="W49" s="26"/>
      <c r="X49" s="26"/>
      <c r="Y49" s="40"/>
      <c r="Z49" s="26"/>
      <c r="AA49" s="26"/>
      <c r="AB49" s="26"/>
      <c r="AC49" s="27"/>
      <c r="AD49" s="111"/>
      <c r="AE49" s="26"/>
      <c r="AF49" s="40"/>
      <c r="AG49" s="25"/>
      <c r="AH49" s="26"/>
      <c r="AI49" s="26"/>
      <c r="AJ49" s="42"/>
      <c r="AK49" s="26"/>
      <c r="AL49" s="42"/>
      <c r="AM49" s="81"/>
      <c r="AN49" s="16"/>
    </row>
    <row r="50" spans="1:40" s="19" customFormat="1" ht="15.95" customHeight="1">
      <c r="A50" s="16"/>
      <c r="B50" s="76">
        <v>5</v>
      </c>
      <c r="C50" s="89" t="s">
        <v>37</v>
      </c>
      <c r="D50" s="23"/>
      <c r="E50" s="25"/>
      <c r="F50" s="25"/>
      <c r="G50" s="23"/>
      <c r="H50" s="25"/>
      <c r="I50" s="38"/>
      <c r="J50" s="44"/>
      <c r="K50" s="30"/>
      <c r="L50" s="53"/>
      <c r="M50" s="23"/>
      <c r="N50" s="23"/>
      <c r="O50" s="23"/>
      <c r="P50" s="56"/>
      <c r="Q50" s="23"/>
      <c r="R50" s="23"/>
      <c r="S50" s="188" t="s">
        <v>7</v>
      </c>
      <c r="T50" s="188"/>
      <c r="U50" s="188"/>
      <c r="V50" s="188"/>
      <c r="W50" s="26"/>
      <c r="X50" s="26"/>
      <c r="Y50" s="40"/>
      <c r="Z50" s="26"/>
      <c r="AA50" s="26"/>
      <c r="AB50" s="26"/>
      <c r="AC50" s="33"/>
      <c r="AD50" s="35"/>
      <c r="AE50" s="35"/>
      <c r="AF50" s="40"/>
      <c r="AG50" s="25"/>
      <c r="AH50" s="26"/>
      <c r="AI50" s="26"/>
      <c r="AJ50" s="42"/>
      <c r="AK50" s="26"/>
      <c r="AL50" s="92" t="s">
        <v>68</v>
      </c>
      <c r="AM50" s="80">
        <v>5</v>
      </c>
      <c r="AN50" s="16"/>
    </row>
    <row r="51" spans="1:40" s="19" customFormat="1" ht="15.95" customHeight="1">
      <c r="A51" s="16"/>
      <c r="B51" s="77"/>
      <c r="C51" s="22" t="str">
        <f>C50</f>
        <v>Butler</v>
      </c>
      <c r="D51" s="23"/>
      <c r="E51" s="20"/>
      <c r="F51" s="24"/>
      <c r="G51" s="23"/>
      <c r="H51" s="37"/>
      <c r="I51" s="38"/>
      <c r="L51" s="54"/>
      <c r="M51" s="23"/>
      <c r="N51" s="23"/>
      <c r="O51" s="23"/>
      <c r="P51" s="56"/>
      <c r="Q51" s="23"/>
      <c r="R51" s="23"/>
      <c r="S51" s="189"/>
      <c r="T51" s="190"/>
      <c r="U51" s="190"/>
      <c r="V51" s="191"/>
      <c r="W51" s="26"/>
      <c r="X51" s="26"/>
      <c r="Y51" s="40"/>
      <c r="Z51" s="26"/>
      <c r="AA51" s="26"/>
      <c r="AB51" s="26"/>
      <c r="AC51" s="40"/>
      <c r="AF51" s="40"/>
      <c r="AG51" s="37"/>
      <c r="AH51" s="26"/>
      <c r="AI51" s="27"/>
      <c r="AJ51" s="21"/>
      <c r="AK51" s="26"/>
      <c r="AL51" s="28" t="str">
        <f>AL50</f>
        <v>Ohio St.</v>
      </c>
      <c r="AM51" s="81"/>
      <c r="AN51" s="16"/>
    </row>
    <row r="52" spans="1:40" s="19" customFormat="1" ht="15.95" customHeight="1">
      <c r="A52" s="16"/>
      <c r="B52" s="78">
        <v>12</v>
      </c>
      <c r="C52" s="90" t="s">
        <v>38</v>
      </c>
      <c r="D52" s="30"/>
      <c r="E52" s="69"/>
      <c r="F52" s="32"/>
      <c r="H52" s="55">
        <f>H45</f>
        <v>0</v>
      </c>
      <c r="I52" s="38"/>
      <c r="J52" s="25"/>
      <c r="K52" s="26"/>
      <c r="L52" s="56"/>
      <c r="M52" s="23"/>
      <c r="N52" s="23"/>
      <c r="O52" s="23"/>
      <c r="P52" s="56"/>
      <c r="Q52" s="23"/>
      <c r="R52" s="23"/>
      <c r="S52" s="192"/>
      <c r="T52" s="193"/>
      <c r="U52" s="193"/>
      <c r="V52" s="194"/>
      <c r="W52" s="26"/>
      <c r="X52" s="26"/>
      <c r="Y52" s="40"/>
      <c r="Z52" s="26"/>
      <c r="AA52" s="26"/>
      <c r="AB52" s="26"/>
      <c r="AC52" s="40"/>
      <c r="AD52" s="26"/>
      <c r="AE52" s="26"/>
      <c r="AF52" s="40"/>
      <c r="AG52" s="55">
        <f>AG45</f>
        <v>0</v>
      </c>
      <c r="AI52" s="33"/>
      <c r="AJ52" s="34"/>
      <c r="AK52" s="35"/>
      <c r="AL52" s="93" t="s">
        <v>69</v>
      </c>
      <c r="AM52" s="80">
        <v>12</v>
      </c>
      <c r="AN52" s="16"/>
    </row>
    <row r="53" spans="1:40" s="19" customFormat="1" ht="15.95" customHeight="1">
      <c r="A53" s="16"/>
      <c r="B53" s="79"/>
      <c r="C53" s="25"/>
      <c r="D53" s="23"/>
      <c r="E53" s="43"/>
      <c r="F53" s="38"/>
      <c r="G53" s="46"/>
      <c r="H53" s="39"/>
      <c r="I53" s="47"/>
      <c r="J53" s="25"/>
      <c r="K53" s="26"/>
      <c r="L53" s="56"/>
      <c r="M53" s="23"/>
      <c r="N53" s="23"/>
      <c r="O53" s="23"/>
      <c r="P53" s="56"/>
      <c r="Q53" s="23"/>
      <c r="R53" s="23"/>
      <c r="S53" s="195"/>
      <c r="T53" s="196"/>
      <c r="U53" s="196"/>
      <c r="V53" s="197"/>
      <c r="W53" s="26"/>
      <c r="X53" s="26"/>
      <c r="Y53" s="40"/>
      <c r="Z53" s="26"/>
      <c r="AA53" s="55">
        <f>AA19</f>
        <v>0</v>
      </c>
      <c r="AB53" s="26"/>
      <c r="AC53" s="40"/>
      <c r="AD53" s="26"/>
      <c r="AE53" s="26"/>
      <c r="AF53" s="49"/>
      <c r="AG53" s="111"/>
      <c r="AH53" s="50"/>
      <c r="AI53" s="40"/>
      <c r="AJ53" s="41"/>
      <c r="AK53" s="26"/>
      <c r="AL53" s="42"/>
      <c r="AM53" s="81"/>
      <c r="AN53" s="16"/>
    </row>
    <row r="54" spans="1:40" s="19" customFormat="1" ht="15.95" customHeight="1">
      <c r="A54" s="16"/>
      <c r="B54" s="76">
        <v>4</v>
      </c>
      <c r="C54" s="89" t="s">
        <v>39</v>
      </c>
      <c r="D54" s="23"/>
      <c r="E54" s="43">
        <f>E51</f>
        <v>0</v>
      </c>
      <c r="F54" s="38"/>
      <c r="G54" s="23"/>
      <c r="H54" s="26"/>
      <c r="I54" s="26"/>
      <c r="J54" s="25"/>
      <c r="K54" s="26"/>
      <c r="L54" s="56"/>
      <c r="M54" s="23"/>
      <c r="N54" s="23"/>
      <c r="O54" s="23"/>
      <c r="P54" s="56"/>
      <c r="Q54" s="23"/>
      <c r="R54" s="188" t="s">
        <v>8</v>
      </c>
      <c r="S54" s="188"/>
      <c r="T54" s="188"/>
      <c r="U54" s="188"/>
      <c r="V54" s="188"/>
      <c r="W54" s="188"/>
      <c r="X54" s="26"/>
      <c r="Y54" s="40"/>
      <c r="Z54" s="26"/>
      <c r="AA54" s="55">
        <f>AA20</f>
        <v>0</v>
      </c>
      <c r="AB54" s="26"/>
      <c r="AC54" s="40"/>
      <c r="AD54" s="26"/>
      <c r="AE54" s="26"/>
      <c r="AF54" s="26"/>
      <c r="AG54" s="26"/>
      <c r="AH54" s="26"/>
      <c r="AI54" s="40"/>
      <c r="AJ54" s="41">
        <f>AJ51</f>
        <v>0</v>
      </c>
      <c r="AK54" s="26"/>
      <c r="AL54" s="92" t="s">
        <v>70</v>
      </c>
      <c r="AM54" s="80">
        <v>4</v>
      </c>
      <c r="AN54" s="16"/>
    </row>
    <row r="55" spans="1:40" s="19" customFormat="1" ht="15.95" customHeight="1">
      <c r="A55" s="16"/>
      <c r="B55" s="77"/>
      <c r="C55" s="22" t="str">
        <f>C54</f>
        <v>Maryland</v>
      </c>
      <c r="D55" s="46"/>
      <c r="E55" s="39"/>
      <c r="F55" s="47"/>
      <c r="G55" s="23"/>
      <c r="H55" s="25"/>
      <c r="I55" s="25"/>
      <c r="J55" s="25"/>
      <c r="K55" s="26"/>
      <c r="L55" s="56"/>
      <c r="M55" s="23"/>
      <c r="N55" s="43"/>
      <c r="O55" s="23"/>
      <c r="P55" s="56"/>
      <c r="Q55" s="23"/>
      <c r="R55" s="188"/>
      <c r="S55" s="188"/>
      <c r="T55" s="188"/>
      <c r="U55" s="188"/>
      <c r="V55" s="188"/>
      <c r="W55" s="188"/>
      <c r="X55" s="26"/>
      <c r="Y55" s="40"/>
      <c r="Z55" s="26"/>
      <c r="AA55" s="55">
        <f>AA21</f>
        <v>0</v>
      </c>
      <c r="AB55" s="26"/>
      <c r="AC55" s="40"/>
      <c r="AD55" s="26"/>
      <c r="AE55" s="26"/>
      <c r="AF55" s="26"/>
      <c r="AG55" s="26"/>
      <c r="AH55" s="26"/>
      <c r="AI55" s="49"/>
      <c r="AJ55" s="45"/>
      <c r="AK55" s="50"/>
      <c r="AL55" s="28" t="str">
        <f>AL54</f>
        <v>Louisville</v>
      </c>
      <c r="AM55" s="81"/>
      <c r="AN55" s="16"/>
    </row>
    <row r="56" spans="1:40" s="19" customFormat="1" ht="15.95" customHeight="1">
      <c r="A56" s="16"/>
      <c r="B56" s="78">
        <v>13</v>
      </c>
      <c r="C56" s="90" t="s">
        <v>40</v>
      </c>
      <c r="D56" s="23"/>
      <c r="E56" s="25"/>
      <c r="F56" s="25"/>
      <c r="G56" s="23"/>
      <c r="H56" s="25"/>
      <c r="I56" s="25"/>
      <c r="J56" s="25"/>
      <c r="K56" s="26"/>
      <c r="L56" s="56"/>
      <c r="N56" s="55">
        <f>N22</f>
        <v>0</v>
      </c>
      <c r="P56" s="54"/>
      <c r="R56" s="23"/>
      <c r="S56" s="16"/>
      <c r="T56" s="16"/>
      <c r="U56" s="16"/>
      <c r="V56" s="26"/>
      <c r="W56" s="26"/>
      <c r="X56" s="26"/>
      <c r="Y56" s="40"/>
      <c r="Z56" s="26"/>
      <c r="AA56" s="55">
        <f>AA22</f>
        <v>0</v>
      </c>
      <c r="AC56" s="40"/>
      <c r="AD56" s="26"/>
      <c r="AE56" s="26"/>
      <c r="AF56" s="26"/>
      <c r="AG56" s="26"/>
      <c r="AH56" s="26"/>
      <c r="AI56" s="26"/>
      <c r="AJ56" s="42"/>
      <c r="AK56" s="26"/>
      <c r="AL56" s="93" t="s">
        <v>71</v>
      </c>
      <c r="AM56" s="80">
        <v>13</v>
      </c>
      <c r="AN56" s="16"/>
    </row>
    <row r="57" spans="1:40" s="19" customFormat="1" ht="15.95" customHeight="1">
      <c r="A57" s="16"/>
      <c r="B57" s="79"/>
      <c r="C57" s="25"/>
      <c r="D57" s="23"/>
      <c r="E57" s="25"/>
      <c r="F57" s="25"/>
      <c r="G57" s="23"/>
      <c r="H57" s="25"/>
      <c r="I57" s="25"/>
      <c r="J57" s="25"/>
      <c r="K57" s="165"/>
      <c r="L57" s="56"/>
      <c r="M57" s="46"/>
      <c r="N57" s="51"/>
      <c r="O57" s="70"/>
      <c r="P57" s="62"/>
      <c r="Q57" s="52"/>
      <c r="R57" s="23"/>
      <c r="S57" s="16"/>
      <c r="T57" s="16"/>
      <c r="U57" s="16"/>
      <c r="V57" s="26"/>
      <c r="W57" s="26"/>
      <c r="X57" s="26"/>
      <c r="Y57" s="68"/>
      <c r="Z57" s="58"/>
      <c r="AA57" s="51"/>
      <c r="AB57" s="50"/>
      <c r="AC57" s="40"/>
      <c r="AD57" s="165"/>
      <c r="AE57" s="166"/>
      <c r="AF57" s="26"/>
      <c r="AG57" s="26"/>
      <c r="AH57" s="26"/>
      <c r="AI57" s="26"/>
      <c r="AJ57" s="42"/>
      <c r="AK57" s="26"/>
      <c r="AL57" s="42"/>
      <c r="AM57" s="81"/>
      <c r="AN57" s="16"/>
    </row>
    <row r="58" spans="1:40" s="19" customFormat="1" ht="15.95" customHeight="1">
      <c r="A58" s="16"/>
      <c r="B58" s="76">
        <v>6</v>
      </c>
      <c r="C58" s="89" t="s">
        <v>41</v>
      </c>
      <c r="D58" s="23"/>
      <c r="E58" s="25"/>
      <c r="F58" s="25"/>
      <c r="G58" s="23"/>
      <c r="H58" s="25"/>
      <c r="I58" s="25"/>
      <c r="J58" s="25"/>
      <c r="K58" s="165"/>
      <c r="L58" s="56"/>
      <c r="M58" s="23"/>
      <c r="N58" s="26"/>
      <c r="O58" s="26"/>
      <c r="P58" s="26"/>
      <c r="Q58" s="26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0"/>
      <c r="AD58" s="166"/>
      <c r="AE58" s="166"/>
      <c r="AF58" s="26"/>
      <c r="AG58" s="26"/>
      <c r="AH58" s="26"/>
      <c r="AI58" s="26"/>
      <c r="AJ58" s="42"/>
      <c r="AK58" s="26"/>
      <c r="AL58" s="92" t="s">
        <v>72</v>
      </c>
      <c r="AM58" s="80">
        <v>6</v>
      </c>
      <c r="AN58" s="16"/>
    </row>
    <row r="59" spans="1:40" s="19" customFormat="1" ht="15.95" customHeight="1">
      <c r="A59" s="57"/>
      <c r="B59" s="77"/>
      <c r="C59" s="22" t="str">
        <f>C58</f>
        <v>Penn St.</v>
      </c>
      <c r="D59" s="23"/>
      <c r="E59" s="20"/>
      <c r="F59" s="24"/>
      <c r="G59" s="23"/>
      <c r="H59" s="25"/>
      <c r="I59" s="25"/>
      <c r="J59" s="25"/>
      <c r="K59" s="26"/>
      <c r="L59" s="56"/>
      <c r="M59" s="23"/>
      <c r="N59" s="23"/>
      <c r="O59" s="23"/>
      <c r="P59" s="23"/>
      <c r="Q59" s="23"/>
      <c r="R59" s="167" t="s">
        <v>13</v>
      </c>
      <c r="S59" s="167"/>
      <c r="T59" s="167"/>
      <c r="U59" s="167"/>
      <c r="V59" s="167"/>
      <c r="W59" s="167"/>
      <c r="X59" s="26"/>
      <c r="Y59" s="26"/>
      <c r="Z59" s="26"/>
      <c r="AA59" s="26"/>
      <c r="AB59" s="26"/>
      <c r="AC59" s="40"/>
      <c r="AD59" s="26"/>
      <c r="AE59" s="26"/>
      <c r="AF59" s="26"/>
      <c r="AG59" s="26"/>
      <c r="AH59" s="26"/>
      <c r="AI59" s="27"/>
      <c r="AJ59" s="21"/>
      <c r="AK59" s="26"/>
      <c r="AL59" s="28" t="str">
        <f>AL58</f>
        <v>Virginia</v>
      </c>
      <c r="AM59" s="81"/>
      <c r="AN59" s="16"/>
    </row>
    <row r="60" spans="1:40" s="19" customFormat="1" ht="15.95" customHeight="1">
      <c r="A60" s="57"/>
      <c r="B60" s="78">
        <v>11</v>
      </c>
      <c r="C60" s="90" t="s">
        <v>42</v>
      </c>
      <c r="D60" s="30"/>
      <c r="E60" s="69"/>
      <c r="F60" s="32"/>
      <c r="G60" s="23"/>
      <c r="H60" s="23"/>
      <c r="I60" s="25"/>
      <c r="J60" s="25"/>
      <c r="K60" s="26"/>
      <c r="L60" s="56"/>
      <c r="M60" s="23"/>
      <c r="N60" s="23"/>
      <c r="O60" s="23"/>
      <c r="P60" s="23"/>
      <c r="Q60" s="23"/>
      <c r="R60" s="23"/>
      <c r="S60" s="16"/>
      <c r="T60" s="16"/>
      <c r="U60" s="16"/>
      <c r="V60" s="26"/>
      <c r="W60" s="26"/>
      <c r="X60" s="26"/>
      <c r="Y60" s="26"/>
      <c r="Z60" s="26"/>
      <c r="AA60" s="26"/>
      <c r="AB60" s="26"/>
      <c r="AC60" s="40"/>
      <c r="AD60" s="26"/>
      <c r="AE60" s="26"/>
      <c r="AF60" s="26"/>
      <c r="AG60" s="26"/>
      <c r="AH60" s="26"/>
      <c r="AI60" s="33"/>
      <c r="AJ60" s="34"/>
      <c r="AK60" s="35"/>
      <c r="AL60" s="93" t="s">
        <v>73</v>
      </c>
      <c r="AM60" s="80">
        <v>11</v>
      </c>
      <c r="AN60" s="16"/>
    </row>
    <row r="61" spans="1:40" s="19" customFormat="1" ht="15.95" customHeight="1">
      <c r="A61" s="57"/>
      <c r="B61" s="79"/>
      <c r="C61" s="25"/>
      <c r="D61" s="23"/>
      <c r="E61" s="43"/>
      <c r="F61" s="38"/>
      <c r="G61" s="23"/>
      <c r="H61" s="39"/>
      <c r="I61" s="24"/>
      <c r="J61" s="25"/>
      <c r="K61" s="26"/>
      <c r="L61" s="56"/>
      <c r="M61" s="23"/>
      <c r="N61" s="23"/>
      <c r="O61" s="23"/>
      <c r="P61" s="23"/>
      <c r="Q61" s="23"/>
      <c r="R61" s="23"/>
      <c r="S61" s="16"/>
      <c r="T61" s="16"/>
      <c r="U61" s="16"/>
      <c r="V61" s="26"/>
      <c r="W61" s="26"/>
      <c r="X61" s="26"/>
      <c r="Y61" s="26"/>
      <c r="Z61" s="26"/>
      <c r="AA61" s="26"/>
      <c r="AB61" s="26"/>
      <c r="AC61" s="40"/>
      <c r="AD61" s="26"/>
      <c r="AE61" s="26"/>
      <c r="AF61" s="27"/>
      <c r="AG61" s="111"/>
      <c r="AH61" s="26"/>
      <c r="AI61" s="40"/>
      <c r="AJ61" s="41"/>
      <c r="AK61" s="26"/>
      <c r="AL61" s="42"/>
      <c r="AM61" s="81"/>
      <c r="AN61" s="16"/>
    </row>
    <row r="62" spans="1:40" s="19" customFormat="1" ht="15.95" customHeight="1">
      <c r="A62" s="57"/>
      <c r="B62" s="76">
        <v>3</v>
      </c>
      <c r="C62" s="89" t="s">
        <v>43</v>
      </c>
      <c r="D62" s="23"/>
      <c r="E62" s="43">
        <f>E59</f>
        <v>0</v>
      </c>
      <c r="F62" s="38"/>
      <c r="G62" s="30"/>
      <c r="H62" s="44"/>
      <c r="I62" s="32"/>
      <c r="J62" s="25"/>
      <c r="K62" s="26"/>
      <c r="L62" s="56"/>
      <c r="M62" s="23"/>
      <c r="N62" s="23"/>
      <c r="O62" s="110" t="s">
        <v>80</v>
      </c>
      <c r="P62" s="110"/>
      <c r="Q62" s="110"/>
      <c r="R62" s="110"/>
      <c r="S62" s="72"/>
      <c r="T62" s="71"/>
      <c r="U62" s="16"/>
      <c r="V62" s="27"/>
      <c r="W62" s="168" t="s">
        <v>84</v>
      </c>
      <c r="X62" s="168"/>
      <c r="Y62" s="168"/>
      <c r="Z62" s="168"/>
      <c r="AA62" s="26"/>
      <c r="AB62" s="26"/>
      <c r="AC62" s="40"/>
      <c r="AD62" s="26"/>
      <c r="AE62" s="26"/>
      <c r="AF62" s="33"/>
      <c r="AG62" s="35"/>
      <c r="AH62" s="35"/>
      <c r="AI62" s="40"/>
      <c r="AJ62" s="41">
        <f>AJ59</f>
        <v>0</v>
      </c>
      <c r="AK62" s="26"/>
      <c r="AL62" s="92" t="s">
        <v>74</v>
      </c>
      <c r="AM62" s="80">
        <v>3</v>
      </c>
      <c r="AN62" s="16"/>
    </row>
    <row r="63" spans="1:40" s="19" customFormat="1" ht="15.95" customHeight="1">
      <c r="A63" s="57"/>
      <c r="B63" s="77"/>
      <c r="C63" s="22" t="str">
        <f>C62</f>
        <v>Villanova</v>
      </c>
      <c r="D63" s="46"/>
      <c r="E63" s="39"/>
      <c r="F63" s="47"/>
      <c r="I63" s="38"/>
      <c r="J63" s="25"/>
      <c r="K63" s="41"/>
      <c r="L63" s="56"/>
      <c r="M63" s="23"/>
      <c r="N63" s="23"/>
      <c r="R63" s="73"/>
      <c r="S63" s="74"/>
      <c r="T63" s="71"/>
      <c r="U63" s="16"/>
      <c r="V63" s="60"/>
      <c r="W63" s="73"/>
      <c r="AA63" s="26"/>
      <c r="AB63" s="26"/>
      <c r="AC63" s="40"/>
      <c r="AD63" s="41"/>
      <c r="AE63" s="26"/>
      <c r="AF63" s="40"/>
      <c r="AI63" s="49"/>
      <c r="AJ63" s="45"/>
      <c r="AK63" s="50"/>
      <c r="AL63" s="28" t="str">
        <f>AL62</f>
        <v>Michigan St.</v>
      </c>
      <c r="AM63" s="81"/>
      <c r="AN63" s="16"/>
    </row>
    <row r="64" spans="1:40" s="19" customFormat="1" ht="15.95" customHeight="1">
      <c r="A64" s="57"/>
      <c r="B64" s="78">
        <v>14</v>
      </c>
      <c r="C64" s="90" t="s">
        <v>44</v>
      </c>
      <c r="D64" s="23"/>
      <c r="E64" s="25"/>
      <c r="F64" s="25"/>
      <c r="G64" s="23"/>
      <c r="H64" s="25"/>
      <c r="I64" s="38"/>
      <c r="K64" s="55">
        <f>K49</f>
        <v>0</v>
      </c>
      <c r="L64" s="54"/>
      <c r="M64" s="23"/>
      <c r="N64" s="23"/>
      <c r="O64" s="110" t="s">
        <v>81</v>
      </c>
      <c r="P64" s="110"/>
      <c r="Q64" s="110"/>
      <c r="R64" s="110"/>
      <c r="S64" s="75"/>
      <c r="T64" s="71"/>
      <c r="U64" s="16"/>
      <c r="V64" s="49"/>
      <c r="W64" s="168" t="s">
        <v>85</v>
      </c>
      <c r="X64" s="168"/>
      <c r="Y64" s="168"/>
      <c r="Z64" s="168"/>
      <c r="AA64" s="26"/>
      <c r="AB64" s="26"/>
      <c r="AC64" s="40"/>
      <c r="AD64" s="55">
        <f>AD49</f>
        <v>0</v>
      </c>
      <c r="AF64" s="40"/>
      <c r="AG64" s="25"/>
      <c r="AH64" s="26"/>
      <c r="AI64" s="26"/>
      <c r="AJ64" s="42"/>
      <c r="AK64" s="26"/>
      <c r="AL64" s="93" t="s">
        <v>75</v>
      </c>
      <c r="AM64" s="80">
        <v>14</v>
      </c>
      <c r="AN64" s="16"/>
    </row>
    <row r="65" spans="1:40" s="19" customFormat="1" ht="15.95" customHeight="1">
      <c r="A65" s="57"/>
      <c r="B65" s="79"/>
      <c r="C65" s="25"/>
      <c r="D65" s="23"/>
      <c r="E65" s="25"/>
      <c r="F65" s="25"/>
      <c r="G65" s="23"/>
      <c r="H65" s="25"/>
      <c r="I65" s="38"/>
      <c r="J65" s="61"/>
      <c r="K65" s="51"/>
      <c r="L65" s="62"/>
      <c r="M65" s="23"/>
      <c r="N65" s="23"/>
      <c r="O65" s="169"/>
      <c r="P65" s="169"/>
      <c r="Q65" s="169"/>
      <c r="R65" s="169"/>
      <c r="S65" s="169"/>
      <c r="T65" s="16"/>
      <c r="U65" s="16"/>
      <c r="V65" s="169"/>
      <c r="W65" s="169"/>
      <c r="X65" s="169"/>
      <c r="Y65" s="169"/>
      <c r="Z65" s="169"/>
      <c r="AA65" s="26"/>
      <c r="AB65" s="26"/>
      <c r="AC65" s="49"/>
      <c r="AD65" s="111"/>
      <c r="AE65" s="50"/>
      <c r="AF65" s="40"/>
      <c r="AG65" s="25"/>
      <c r="AH65" s="26"/>
      <c r="AI65" s="26"/>
      <c r="AJ65" s="42"/>
      <c r="AK65" s="26"/>
      <c r="AL65" s="42"/>
      <c r="AM65" s="29"/>
      <c r="AN65" s="16"/>
    </row>
    <row r="66" spans="1:40" s="19" customFormat="1" ht="15.95" customHeight="1">
      <c r="A66" s="57"/>
      <c r="B66" s="76">
        <v>7</v>
      </c>
      <c r="C66" s="89" t="s">
        <v>45</v>
      </c>
      <c r="D66" s="23"/>
      <c r="E66" s="25"/>
      <c r="F66" s="25"/>
      <c r="G66" s="23"/>
      <c r="H66" s="25"/>
      <c r="I66" s="38"/>
      <c r="J66" s="25"/>
      <c r="K66" s="26"/>
      <c r="L66" s="26"/>
      <c r="M66" s="23"/>
      <c r="N66" s="23"/>
      <c r="T66" s="16"/>
      <c r="U66" s="1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0"/>
      <c r="AG66" s="25"/>
      <c r="AH66" s="26"/>
      <c r="AI66" s="26"/>
      <c r="AJ66" s="42"/>
      <c r="AK66" s="26"/>
      <c r="AL66" s="92" t="s">
        <v>76</v>
      </c>
      <c r="AM66" s="80">
        <v>7</v>
      </c>
      <c r="AN66" s="16"/>
    </row>
    <row r="67" spans="1:40" s="19" customFormat="1" ht="15.95" customHeight="1">
      <c r="A67" s="16"/>
      <c r="B67" s="77"/>
      <c r="C67" s="22" t="str">
        <f>C66</f>
        <v>West Virginia</v>
      </c>
      <c r="D67" s="23"/>
      <c r="E67" s="20"/>
      <c r="F67" s="24"/>
      <c r="G67" s="23"/>
      <c r="H67" s="37"/>
      <c r="I67" s="38"/>
      <c r="J67" s="25"/>
      <c r="K67" s="23"/>
      <c r="L67" s="23"/>
      <c r="M67" s="23"/>
      <c r="N67" s="23"/>
      <c r="O67" s="110" t="s">
        <v>82</v>
      </c>
      <c r="P67" s="110"/>
      <c r="Q67" s="110"/>
      <c r="R67" s="110"/>
      <c r="S67" s="72"/>
      <c r="T67" s="16"/>
      <c r="U67" s="16"/>
      <c r="V67" s="27"/>
      <c r="W67" s="168" t="s">
        <v>86</v>
      </c>
      <c r="X67" s="168"/>
      <c r="Y67" s="168"/>
      <c r="Z67" s="168"/>
      <c r="AA67" s="26"/>
      <c r="AB67" s="26"/>
      <c r="AC67" s="26"/>
      <c r="AD67" s="26"/>
      <c r="AE67" s="26"/>
      <c r="AF67" s="40"/>
      <c r="AG67" s="37"/>
      <c r="AH67" s="26"/>
      <c r="AI67" s="27"/>
      <c r="AJ67" s="21"/>
      <c r="AK67" s="26"/>
      <c r="AL67" s="28" t="str">
        <f>AL66</f>
        <v>Illinois</v>
      </c>
      <c r="AM67" s="81"/>
      <c r="AN67" s="16"/>
    </row>
    <row r="68" spans="1:40" s="19" customFormat="1" ht="15.95" customHeight="1">
      <c r="A68" s="16"/>
      <c r="B68" s="78">
        <v>10</v>
      </c>
      <c r="C68" s="90" t="s">
        <v>46</v>
      </c>
      <c r="D68" s="30"/>
      <c r="E68" s="69"/>
      <c r="F68" s="32"/>
      <c r="H68" s="55">
        <f>H61</f>
        <v>0</v>
      </c>
      <c r="I68" s="38"/>
      <c r="J68" s="25"/>
      <c r="K68" s="23"/>
      <c r="L68" s="23"/>
      <c r="M68" s="23"/>
      <c r="N68" s="23"/>
      <c r="R68" s="73"/>
      <c r="S68" s="74"/>
      <c r="T68" s="71"/>
      <c r="U68" s="16"/>
      <c r="V68" s="60"/>
      <c r="W68" s="73"/>
      <c r="AA68" s="26"/>
      <c r="AB68" s="26"/>
      <c r="AC68" s="26"/>
      <c r="AD68" s="26"/>
      <c r="AE68" s="26"/>
      <c r="AF68" s="40"/>
      <c r="AG68" s="55">
        <f>AG61</f>
        <v>0</v>
      </c>
      <c r="AI68" s="33"/>
      <c r="AJ68" s="34"/>
      <c r="AK68" s="35"/>
      <c r="AL68" s="93" t="s">
        <v>77</v>
      </c>
      <c r="AM68" s="80">
        <v>10</v>
      </c>
      <c r="AN68" s="16"/>
    </row>
    <row r="69" spans="1:40" s="19" customFormat="1" ht="15.95" customHeight="1">
      <c r="A69" s="16"/>
      <c r="B69" s="79"/>
      <c r="C69" s="25"/>
      <c r="D69" s="23"/>
      <c r="E69" s="43"/>
      <c r="F69" s="38"/>
      <c r="G69" s="46"/>
      <c r="H69" s="39"/>
      <c r="I69" s="47"/>
      <c r="J69" s="25"/>
      <c r="K69" s="23"/>
      <c r="L69" s="23"/>
      <c r="M69" s="23"/>
      <c r="N69" s="23"/>
      <c r="O69" s="170" t="s">
        <v>83</v>
      </c>
      <c r="P69" s="170"/>
      <c r="Q69" s="170"/>
      <c r="R69" s="170"/>
      <c r="S69" s="75"/>
      <c r="T69" s="71"/>
      <c r="U69" s="16"/>
      <c r="V69" s="49"/>
      <c r="W69" s="168" t="s">
        <v>87</v>
      </c>
      <c r="X69" s="168"/>
      <c r="Y69" s="168"/>
      <c r="Z69" s="168"/>
      <c r="AA69" s="26"/>
      <c r="AB69" s="26"/>
      <c r="AC69" s="26"/>
      <c r="AD69" s="26"/>
      <c r="AE69" s="26"/>
      <c r="AF69" s="49"/>
      <c r="AG69" s="111"/>
      <c r="AH69" s="50"/>
      <c r="AI69" s="40"/>
      <c r="AJ69" s="41"/>
      <c r="AK69" s="26"/>
      <c r="AL69" s="42"/>
      <c r="AM69" s="81"/>
      <c r="AN69" s="16"/>
    </row>
    <row r="70" spans="1:40" s="19" customFormat="1" ht="15.95" customHeight="1">
      <c r="A70" s="16"/>
      <c r="B70" s="76">
        <v>2</v>
      </c>
      <c r="C70" s="89" t="s">
        <v>47</v>
      </c>
      <c r="D70" s="23"/>
      <c r="E70" s="43">
        <f>E67</f>
        <v>0</v>
      </c>
      <c r="F70" s="38"/>
      <c r="G70" s="23"/>
      <c r="H70" s="26"/>
      <c r="I70" s="26"/>
      <c r="J70" s="25"/>
      <c r="K70" s="23"/>
      <c r="L70" s="23"/>
      <c r="M70" s="23"/>
      <c r="N70" s="23"/>
      <c r="O70" s="169"/>
      <c r="P70" s="169"/>
      <c r="Q70" s="169"/>
      <c r="R70" s="169"/>
      <c r="S70" s="169"/>
      <c r="T70" s="16"/>
      <c r="U70" s="16"/>
      <c r="V70" s="169"/>
      <c r="W70" s="169"/>
      <c r="X70" s="169"/>
      <c r="Y70" s="169"/>
      <c r="Z70" s="169"/>
      <c r="AA70" s="26"/>
      <c r="AB70" s="26"/>
      <c r="AC70" s="26"/>
      <c r="AD70" s="26"/>
      <c r="AE70" s="26"/>
      <c r="AF70" s="26"/>
      <c r="AG70" s="26"/>
      <c r="AH70" s="26"/>
      <c r="AI70" s="40"/>
      <c r="AJ70" s="41">
        <f>AJ67</f>
        <v>0</v>
      </c>
      <c r="AK70" s="26"/>
      <c r="AL70" s="92" t="s">
        <v>78</v>
      </c>
      <c r="AM70" s="80">
        <v>2</v>
      </c>
      <c r="AN70" s="16"/>
    </row>
    <row r="71" spans="1:40" s="19" customFormat="1" ht="15.95" customHeight="1">
      <c r="A71" s="16"/>
      <c r="B71" s="77"/>
      <c r="C71" s="22" t="str">
        <f>C70</f>
        <v>Florida St</v>
      </c>
      <c r="D71" s="46"/>
      <c r="E71" s="39"/>
      <c r="F71" s="47"/>
      <c r="G71" s="23"/>
      <c r="H71" s="25"/>
      <c r="I71" s="25"/>
      <c r="J71" s="25"/>
      <c r="K71" s="23"/>
      <c r="L71" s="23"/>
      <c r="M71" s="23"/>
      <c r="N71" s="23"/>
      <c r="AA71" s="26"/>
      <c r="AB71" s="26"/>
      <c r="AC71" s="26"/>
      <c r="AD71" s="26"/>
      <c r="AE71" s="26"/>
      <c r="AF71" s="26"/>
      <c r="AG71" s="26"/>
      <c r="AH71" s="26"/>
      <c r="AI71" s="49"/>
      <c r="AJ71" s="45"/>
      <c r="AK71" s="50"/>
      <c r="AL71" s="28" t="str">
        <f>AL70</f>
        <v>Creighton</v>
      </c>
      <c r="AM71" s="81"/>
      <c r="AN71" s="16"/>
    </row>
    <row r="72" spans="1:40" s="19" customFormat="1" ht="15.95" customHeight="1">
      <c r="A72" s="16"/>
      <c r="B72" s="78">
        <v>15</v>
      </c>
      <c r="C72" s="90" t="s">
        <v>48</v>
      </c>
      <c r="D72" s="23"/>
      <c r="E72" s="25"/>
      <c r="F72" s="25"/>
      <c r="G72" s="23"/>
      <c r="H72" s="25"/>
      <c r="I72" s="25"/>
      <c r="J72" s="25"/>
      <c r="K72" s="23"/>
      <c r="L72" s="23"/>
      <c r="M72" s="23"/>
      <c r="N72" s="25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26"/>
      <c r="AB72" s="26"/>
      <c r="AC72" s="26"/>
      <c r="AD72" s="26"/>
      <c r="AE72" s="26"/>
      <c r="AF72" s="26"/>
      <c r="AG72" s="26"/>
      <c r="AH72" s="26"/>
      <c r="AI72" s="26"/>
      <c r="AJ72" s="42"/>
      <c r="AK72" s="26"/>
      <c r="AL72" s="93" t="s">
        <v>79</v>
      </c>
      <c r="AM72" s="80">
        <v>15</v>
      </c>
      <c r="AN72" s="16"/>
    </row>
    <row r="73" spans="1:40" s="19" customFormat="1" ht="15.95" customHeight="1">
      <c r="A73" s="16"/>
      <c r="B73" s="112"/>
      <c r="C73" s="6"/>
      <c r="D73" s="16"/>
      <c r="E73" s="18"/>
      <c r="F73" s="18"/>
      <c r="G73" s="16"/>
      <c r="H73" s="18"/>
      <c r="I73" s="18"/>
      <c r="J73" s="18"/>
      <c r="K73" s="16"/>
      <c r="L73" s="16"/>
      <c r="M73" s="16"/>
      <c r="N73" s="87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88"/>
      <c r="AB73" s="16"/>
      <c r="AC73" s="16"/>
      <c r="AD73" s="16"/>
      <c r="AE73" s="16"/>
      <c r="AF73" s="16"/>
      <c r="AG73" s="16"/>
      <c r="AH73" s="16"/>
      <c r="AI73" s="16"/>
      <c r="AJ73" s="18"/>
      <c r="AK73" s="16"/>
      <c r="AL73" s="6"/>
      <c r="AM73" s="112"/>
      <c r="AN73" s="16"/>
    </row>
    <row r="74" spans="1:40" s="14" customFormat="1" ht="45" customHeight="1">
      <c r="A74" s="10"/>
      <c r="B74" s="11"/>
      <c r="C74" s="12"/>
      <c r="D74" s="10"/>
      <c r="E74" s="13"/>
      <c r="F74" s="13"/>
      <c r="G74" s="10"/>
      <c r="H74" s="13"/>
      <c r="I74" s="13"/>
      <c r="J74" s="13"/>
      <c r="K74" s="10"/>
      <c r="L74" s="10"/>
      <c r="M74" s="10"/>
      <c r="N74" s="88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88"/>
      <c r="AB74" s="10"/>
      <c r="AC74" s="10"/>
      <c r="AD74" s="10"/>
      <c r="AE74" s="10"/>
      <c r="AF74" s="10"/>
      <c r="AG74" s="10"/>
      <c r="AH74" s="10"/>
      <c r="AI74" s="10"/>
      <c r="AJ74" s="13"/>
      <c r="AK74" s="10"/>
      <c r="AL74" s="12"/>
      <c r="AM74" s="11"/>
      <c r="AN74" s="10"/>
    </row>
    <row r="75" spans="1:40" s="7" customFormat="1" ht="15" customHeight="1">
      <c r="A75" s="2"/>
      <c r="B75" s="3"/>
      <c r="C75" s="4"/>
      <c r="D75" s="2"/>
      <c r="E75" s="5"/>
      <c r="F75" s="5"/>
      <c r="G75" s="2"/>
      <c r="H75" s="5"/>
      <c r="I75" s="5"/>
      <c r="J75" s="5"/>
      <c r="K75" s="2"/>
      <c r="L75" s="2"/>
      <c r="M75" s="2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2"/>
      <c r="AC75" s="2"/>
      <c r="AD75" s="2"/>
      <c r="AE75" s="2"/>
      <c r="AF75" s="2"/>
      <c r="AG75" s="2"/>
      <c r="AH75" s="2"/>
      <c r="AI75" s="2"/>
      <c r="AJ75" s="5"/>
      <c r="AK75" s="2"/>
      <c r="AL75" s="6"/>
      <c r="AM75" s="3"/>
      <c r="AN75" s="2"/>
    </row>
    <row r="76" spans="1:40" s="7" customFormat="1" ht="24.95" customHeight="1">
      <c r="A76" s="82"/>
      <c r="B76" s="83"/>
      <c r="C76" s="84"/>
      <c r="D76" s="82"/>
      <c r="E76" s="85"/>
      <c r="F76" s="85"/>
      <c r="G76" s="82"/>
      <c r="H76" s="85"/>
      <c r="I76" s="85"/>
      <c r="J76" s="85"/>
      <c r="K76" s="82"/>
      <c r="L76" s="82"/>
      <c r="M76" s="82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2"/>
      <c r="AC76" s="82"/>
      <c r="AD76" s="82"/>
      <c r="AE76" s="82"/>
      <c r="AF76" s="82"/>
      <c r="AG76" s="82"/>
      <c r="AH76" s="82"/>
      <c r="AI76" s="82"/>
      <c r="AJ76" s="85"/>
      <c r="AK76" s="82"/>
      <c r="AL76" s="86"/>
      <c r="AM76" s="83"/>
      <c r="AN76" s="82"/>
    </row>
    <row r="77" spans="1:40" s="7" customFormat="1" ht="9" customHeight="1"/>
    <row r="78" spans="1:40" s="7" customFormat="1" ht="9" customHeight="1"/>
    <row r="79" spans="1:40" ht="15.75" customHeight="1">
      <c r="O79" s="15"/>
      <c r="P79" s="15"/>
      <c r="Q79" s="15"/>
    </row>
    <row r="80" spans="1:40" ht="15.75" customHeight="1">
      <c r="O80" s="15"/>
      <c r="P80" s="15"/>
      <c r="Q80" s="15"/>
    </row>
    <row r="81" spans="15:17" ht="15.75" customHeight="1">
      <c r="O81" s="15"/>
      <c r="P81" s="15"/>
      <c r="Q81" s="15"/>
    </row>
    <row r="82" spans="15:17" ht="15.75" customHeight="1">
      <c r="O82" s="15"/>
      <c r="P82" s="15"/>
      <c r="Q82" s="15"/>
    </row>
  </sheetData>
  <dataConsolidate/>
  <mergeCells count="31">
    <mergeCell ref="AL39:AM41"/>
    <mergeCell ref="A1:AN2"/>
    <mergeCell ref="B3:C3"/>
    <mergeCell ref="R3:W3"/>
    <mergeCell ref="AL3:AM3"/>
    <mergeCell ref="B4:C4"/>
    <mergeCell ref="R4:W4"/>
    <mergeCell ref="AL4:AM4"/>
    <mergeCell ref="K57:K58"/>
    <mergeCell ref="K22:K23"/>
    <mergeCell ref="AD22:AD23"/>
    <mergeCell ref="C39:E41"/>
    <mergeCell ref="O39:R40"/>
    <mergeCell ref="W39:Z40"/>
    <mergeCell ref="R44:W45"/>
    <mergeCell ref="R46:W47"/>
    <mergeCell ref="S50:V50"/>
    <mergeCell ref="S51:V53"/>
    <mergeCell ref="R54:W55"/>
    <mergeCell ref="O72:Z74"/>
    <mergeCell ref="AD57:AE58"/>
    <mergeCell ref="R59:W59"/>
    <mergeCell ref="W62:Z62"/>
    <mergeCell ref="W64:Z64"/>
    <mergeCell ref="O65:S65"/>
    <mergeCell ref="V65:Z65"/>
    <mergeCell ref="W67:Z67"/>
    <mergeCell ref="O69:R69"/>
    <mergeCell ref="W69:Z69"/>
    <mergeCell ref="O70:S70"/>
    <mergeCell ref="V70:Z70"/>
  </mergeCells>
  <dataValidations count="16">
    <dataValidation type="whole" operator="greaterThan" allowBlank="1" showInputMessage="1" showErrorMessage="1" error="Must be a number greater than 0" sqref="S51:V53">
      <formula1>0</formula1>
    </dataValidation>
    <dataValidation type="list" allowBlank="1" showInputMessage="1" showErrorMessage="1" sqref="R44:W45">
      <formula1>$T$35:$T$36</formula1>
    </dataValidation>
    <dataValidation type="list" allowBlank="1" showInputMessage="1" showErrorMessage="1" sqref="Z39:Z40">
      <formula1>#REF!</formula1>
    </dataValidation>
    <dataValidation type="list" allowBlank="1" showInputMessage="1" showErrorMessage="1" sqref="Y39:Y40">
      <formula1>AB56:AB57</formula1>
    </dataValidation>
    <dataValidation type="list" allowBlank="1" showInputMessage="1" showErrorMessage="1" sqref="W39:X40">
      <formula1>AA56:AA57</formula1>
    </dataValidation>
    <dataValidation type="list" allowBlank="1" showInputMessage="1" showErrorMessage="1" sqref="Q39:Q40">
      <formula1>O56:O57</formula1>
    </dataValidation>
    <dataValidation type="list" allowBlank="1" showInputMessage="1" showErrorMessage="1" sqref="O39:P40">
      <formula1>N56:N57</formula1>
    </dataValidation>
    <dataValidation type="list" allowBlank="1" showInputMessage="1" showErrorMessage="1" sqref="R39:R40">
      <formula1>O56:O57</formula1>
    </dataValidation>
    <dataValidation type="list" allowBlank="1" showInputMessage="1" showErrorMessage="1" sqref="AA22 AA57">
      <formula1>AD29:AD30</formula1>
    </dataValidation>
    <dataValidation type="list" allowBlank="1" showInputMessage="1" showErrorMessage="1" sqref="K65 K14 K30 K49">
      <formula1>H17:H18</formula1>
    </dataValidation>
    <dataValidation type="list" allowBlank="1" showInputMessage="1" showErrorMessage="1" sqref="AD14 AD65 AD49 AD30">
      <formula1>AG17:AG18</formula1>
    </dataValidation>
    <dataValidation type="list" allowBlank="1" showInputMessage="1" showErrorMessage="1" sqref="AG10 AG69 AG61 AG53 AG45 AG34 AG26 AG18">
      <formula1>AJ11:AJ12</formula1>
    </dataValidation>
    <dataValidation type="list" allowBlank="1" showInputMessage="1" showErrorMessage="1" sqref="N57 N22">
      <formula1>K29:K30</formula1>
    </dataValidation>
    <dataValidation type="list" allowBlank="1" showInputMessage="1" showErrorMessage="1" sqref="H18 H69 H26 H10 H34 H45 H53 H61">
      <formula1>E11:E12</formula1>
    </dataValidation>
    <dataValidation type="list" allowBlank="1" showInputMessage="1" showErrorMessage="1" sqref="E16 E43 E8 E63 E55 E47 E36 E28 E20 E71 E67 E59 E51 E12 E32 E24">
      <formula1>C8:C9</formula1>
    </dataValidation>
    <dataValidation type="list" allowBlank="1" showInputMessage="1" showErrorMessage="1" sqref="AJ8 AJ71 AJ67 AJ63 AJ59 AJ55 AJ51 AJ47 AJ43 AJ36 AJ32 AJ28 AJ24 AJ20 AJ16 AJ12">
      <formula1>AL8:AL9</formula1>
    </dataValidation>
  </dataValidations>
  <pageMargins left="0.09" right="0" top="0" bottom="0" header="0" footer="0"/>
  <pageSetup scale="4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workbookViewId="0">
      <selection activeCell="B3" sqref="B3:B65"/>
    </sheetView>
  </sheetViews>
  <sheetFormatPr defaultRowHeight="12.75"/>
  <cols>
    <col min="1" max="1" width="17.85546875" bestFit="1" customWidth="1"/>
  </cols>
  <sheetData>
    <row r="1" spans="1:2">
      <c r="A1" s="115" t="s">
        <v>93</v>
      </c>
      <c r="B1" s="115" t="s">
        <v>94</v>
      </c>
    </row>
    <row r="2" spans="1:2">
      <c r="A2" t="s">
        <v>17</v>
      </c>
      <c r="B2" s="115" t="s">
        <v>95</v>
      </c>
    </row>
    <row r="3" spans="1:2">
      <c r="A3" t="s">
        <v>18</v>
      </c>
      <c r="B3" s="115" t="s">
        <v>95</v>
      </c>
    </row>
    <row r="4" spans="1:2">
      <c r="A4" t="s">
        <v>19</v>
      </c>
      <c r="B4" s="115" t="s">
        <v>95</v>
      </c>
    </row>
    <row r="5" spans="1:2">
      <c r="A5" t="s">
        <v>20</v>
      </c>
      <c r="B5" s="115" t="s">
        <v>95</v>
      </c>
    </row>
    <row r="6" spans="1:2">
      <c r="A6" t="s">
        <v>21</v>
      </c>
      <c r="B6" s="115" t="s">
        <v>95</v>
      </c>
    </row>
    <row r="7" spans="1:2">
      <c r="A7" t="s">
        <v>22</v>
      </c>
      <c r="B7" s="115" t="s">
        <v>95</v>
      </c>
    </row>
    <row r="8" spans="1:2">
      <c r="A8" t="s">
        <v>23</v>
      </c>
      <c r="B8" s="115" t="s">
        <v>95</v>
      </c>
    </row>
    <row r="9" spans="1:2">
      <c r="A9" t="s">
        <v>24</v>
      </c>
      <c r="B9" s="115" t="s">
        <v>95</v>
      </c>
    </row>
    <row r="10" spans="1:2">
      <c r="A10" t="s">
        <v>25</v>
      </c>
      <c r="B10" s="115" t="s">
        <v>95</v>
      </c>
    </row>
    <row r="11" spans="1:2">
      <c r="A11" t="s">
        <v>26</v>
      </c>
      <c r="B11" s="115" t="s">
        <v>95</v>
      </c>
    </row>
    <row r="12" spans="1:2">
      <c r="A12" t="s">
        <v>27</v>
      </c>
      <c r="B12" s="115" t="s">
        <v>95</v>
      </c>
    </row>
    <row r="13" spans="1:2">
      <c r="A13" t="s">
        <v>28</v>
      </c>
      <c r="B13" s="115" t="s">
        <v>95</v>
      </c>
    </row>
    <row r="14" spans="1:2">
      <c r="A14" t="s">
        <v>29</v>
      </c>
      <c r="B14" s="115" t="s">
        <v>95</v>
      </c>
    </row>
    <row r="15" spans="1:2">
      <c r="A15" t="s">
        <v>30</v>
      </c>
      <c r="B15" s="115" t="s">
        <v>95</v>
      </c>
    </row>
    <row r="16" spans="1:2">
      <c r="A16" t="s">
        <v>31</v>
      </c>
      <c r="B16" s="115" t="s">
        <v>95</v>
      </c>
    </row>
    <row r="17" spans="1:2">
      <c r="A17" t="s">
        <v>32</v>
      </c>
      <c r="B17" s="115" t="s">
        <v>95</v>
      </c>
    </row>
    <row r="18" spans="1:2">
      <c r="A18" t="s">
        <v>33</v>
      </c>
      <c r="B18" s="115" t="s">
        <v>95</v>
      </c>
    </row>
    <row r="19" spans="1:2">
      <c r="A19" t="s">
        <v>34</v>
      </c>
      <c r="B19" s="115" t="s">
        <v>95</v>
      </c>
    </row>
    <row r="20" spans="1:2">
      <c r="A20" t="s">
        <v>35</v>
      </c>
      <c r="B20" s="115" t="s">
        <v>95</v>
      </c>
    </row>
    <row r="21" spans="1:2">
      <c r="A21" t="s">
        <v>36</v>
      </c>
      <c r="B21" s="115" t="s">
        <v>95</v>
      </c>
    </row>
    <row r="22" spans="1:2">
      <c r="A22" t="s">
        <v>37</v>
      </c>
      <c r="B22" s="115" t="s">
        <v>95</v>
      </c>
    </row>
    <row r="23" spans="1:2">
      <c r="A23" t="s">
        <v>38</v>
      </c>
      <c r="B23" s="115" t="s">
        <v>95</v>
      </c>
    </row>
    <row r="24" spans="1:2">
      <c r="A24" t="s">
        <v>39</v>
      </c>
      <c r="B24" s="115" t="s">
        <v>95</v>
      </c>
    </row>
    <row r="25" spans="1:2">
      <c r="A25" t="s">
        <v>40</v>
      </c>
      <c r="B25" s="115" t="s">
        <v>95</v>
      </c>
    </row>
    <row r="26" spans="1:2">
      <c r="A26" t="s">
        <v>41</v>
      </c>
      <c r="B26" s="115" t="s">
        <v>95</v>
      </c>
    </row>
    <row r="27" spans="1:2">
      <c r="A27" t="s">
        <v>42</v>
      </c>
      <c r="B27" s="115" t="s">
        <v>95</v>
      </c>
    </row>
    <row r="28" spans="1:2">
      <c r="A28" t="s">
        <v>43</v>
      </c>
      <c r="B28" s="115" t="s">
        <v>95</v>
      </c>
    </row>
    <row r="29" spans="1:2">
      <c r="A29" t="s">
        <v>44</v>
      </c>
      <c r="B29" s="115" t="s">
        <v>95</v>
      </c>
    </row>
    <row r="30" spans="1:2">
      <c r="A30" t="s">
        <v>45</v>
      </c>
      <c r="B30" s="115" t="s">
        <v>95</v>
      </c>
    </row>
    <row r="31" spans="1:2">
      <c r="A31" t="s">
        <v>46</v>
      </c>
      <c r="B31" s="115" t="s">
        <v>95</v>
      </c>
    </row>
    <row r="32" spans="1:2">
      <c r="A32" t="s">
        <v>47</v>
      </c>
      <c r="B32" s="115" t="s">
        <v>95</v>
      </c>
    </row>
    <row r="33" spans="1:2">
      <c r="A33" t="s">
        <v>48</v>
      </c>
      <c r="B33" s="115" t="s">
        <v>95</v>
      </c>
    </row>
    <row r="34" spans="1:2">
      <c r="A34" t="s">
        <v>49</v>
      </c>
      <c r="B34" s="115" t="s">
        <v>95</v>
      </c>
    </row>
    <row r="35" spans="1:2">
      <c r="A35" t="s">
        <v>92</v>
      </c>
      <c r="B35" s="115" t="s">
        <v>95</v>
      </c>
    </row>
    <row r="36" spans="1:2">
      <c r="A36" t="s">
        <v>50</v>
      </c>
      <c r="B36" s="115" t="s">
        <v>95</v>
      </c>
    </row>
    <row r="37" spans="1:2">
      <c r="A37" t="s">
        <v>51</v>
      </c>
      <c r="B37" s="115" t="s">
        <v>95</v>
      </c>
    </row>
    <row r="38" spans="1:2">
      <c r="A38" t="s">
        <v>52</v>
      </c>
      <c r="B38" s="115" t="s">
        <v>95</v>
      </c>
    </row>
    <row r="39" spans="1:2">
      <c r="A39" t="s">
        <v>53</v>
      </c>
      <c r="B39" s="115" t="s">
        <v>95</v>
      </c>
    </row>
    <row r="40" spans="1:2">
      <c r="A40" t="s">
        <v>54</v>
      </c>
      <c r="B40" s="115" t="s">
        <v>95</v>
      </c>
    </row>
    <row r="41" spans="1:2">
      <c r="A41" t="s">
        <v>55</v>
      </c>
      <c r="B41" s="115" t="s">
        <v>95</v>
      </c>
    </row>
    <row r="42" spans="1:2">
      <c r="A42" t="s">
        <v>56</v>
      </c>
      <c r="B42" s="115" t="s">
        <v>95</v>
      </c>
    </row>
    <row r="43" spans="1:2">
      <c r="A43" t="s">
        <v>57</v>
      </c>
      <c r="B43" s="115" t="s">
        <v>95</v>
      </c>
    </row>
    <row r="44" spans="1:2">
      <c r="A44" t="s">
        <v>58</v>
      </c>
      <c r="B44" s="115" t="s">
        <v>95</v>
      </c>
    </row>
    <row r="45" spans="1:2">
      <c r="A45" t="s">
        <v>59</v>
      </c>
      <c r="B45" s="115" t="s">
        <v>95</v>
      </c>
    </row>
    <row r="46" spans="1:2">
      <c r="A46" t="s">
        <v>60</v>
      </c>
      <c r="B46" s="115" t="s">
        <v>95</v>
      </c>
    </row>
    <row r="47" spans="1:2">
      <c r="A47" t="s">
        <v>61</v>
      </c>
      <c r="B47" s="115" t="s">
        <v>95</v>
      </c>
    </row>
    <row r="48" spans="1:2">
      <c r="A48" t="s">
        <v>62</v>
      </c>
      <c r="B48" s="115" t="s">
        <v>95</v>
      </c>
    </row>
    <row r="49" spans="1:2">
      <c r="A49" t="s">
        <v>63</v>
      </c>
      <c r="B49" s="115" t="s">
        <v>95</v>
      </c>
    </row>
    <row r="50" spans="1:2">
      <c r="A50" t="s">
        <v>64</v>
      </c>
      <c r="B50" s="115" t="s">
        <v>95</v>
      </c>
    </row>
    <row r="51" spans="1:2">
      <c r="A51" t="s">
        <v>65</v>
      </c>
      <c r="B51" s="115" t="s">
        <v>95</v>
      </c>
    </row>
    <row r="52" spans="1:2">
      <c r="A52" t="s">
        <v>66</v>
      </c>
      <c r="B52" s="115" t="s">
        <v>95</v>
      </c>
    </row>
    <row r="53" spans="1:2">
      <c r="A53" t="s">
        <v>67</v>
      </c>
      <c r="B53" s="115" t="s">
        <v>95</v>
      </c>
    </row>
    <row r="54" spans="1:2">
      <c r="A54" t="s">
        <v>68</v>
      </c>
      <c r="B54" s="115" t="s">
        <v>95</v>
      </c>
    </row>
    <row r="55" spans="1:2">
      <c r="A55" t="s">
        <v>69</v>
      </c>
      <c r="B55" s="115" t="s">
        <v>95</v>
      </c>
    </row>
    <row r="56" spans="1:2">
      <c r="A56" t="s">
        <v>70</v>
      </c>
      <c r="B56" s="115" t="s">
        <v>95</v>
      </c>
    </row>
    <row r="57" spans="1:2">
      <c r="A57" t="s">
        <v>71</v>
      </c>
      <c r="B57" s="115" t="s">
        <v>95</v>
      </c>
    </row>
    <row r="58" spans="1:2">
      <c r="A58" t="s">
        <v>72</v>
      </c>
      <c r="B58" s="115" t="s">
        <v>95</v>
      </c>
    </row>
    <row r="59" spans="1:2">
      <c r="A59" t="s">
        <v>73</v>
      </c>
      <c r="B59" s="115" t="s">
        <v>95</v>
      </c>
    </row>
    <row r="60" spans="1:2">
      <c r="A60" t="s">
        <v>74</v>
      </c>
      <c r="B60" s="115" t="s">
        <v>95</v>
      </c>
    </row>
    <row r="61" spans="1:2">
      <c r="A61" t="s">
        <v>75</v>
      </c>
      <c r="B61" s="115" t="s">
        <v>95</v>
      </c>
    </row>
    <row r="62" spans="1:2">
      <c r="A62" t="s">
        <v>76</v>
      </c>
      <c r="B62" s="115" t="s">
        <v>95</v>
      </c>
    </row>
    <row r="63" spans="1:2">
      <c r="A63" t="s">
        <v>77</v>
      </c>
      <c r="B63" s="115" t="s">
        <v>95</v>
      </c>
    </row>
    <row r="64" spans="1:2">
      <c r="A64" t="s">
        <v>78</v>
      </c>
      <c r="B64" s="115" t="s">
        <v>95</v>
      </c>
    </row>
    <row r="65" spans="1:2">
      <c r="A65" t="s">
        <v>79</v>
      </c>
      <c r="B65" s="115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L317"/>
  <sheetViews>
    <sheetView showGridLines="0" tabSelected="1" topLeftCell="A22" zoomScale="60" zoomScaleNormal="60" zoomScaleSheetLayoutView="40" zoomScalePageLayoutView="46" workbookViewId="0">
      <selection activeCell="S51" sqref="S51:V53"/>
    </sheetView>
  </sheetViews>
  <sheetFormatPr defaultColWidth="14.42578125" defaultRowHeight="15.75" customHeight="1"/>
  <cols>
    <col min="1" max="1" width="3.85546875" style="1" customWidth="1"/>
    <col min="2" max="2" width="4.7109375" style="1" customWidth="1"/>
    <col min="3" max="3" width="16.710937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16.7109375" style="1" customWidth="1"/>
    <col min="39" max="39" width="4.7109375" style="1" customWidth="1"/>
    <col min="40" max="40" width="2.7109375" style="1" customWidth="1"/>
    <col min="41" max="16384" width="14.42578125" style="1"/>
  </cols>
  <sheetData>
    <row r="1" spans="1:454" ht="79.5" customHeight="1">
      <c r="A1" s="199" t="s">
        <v>98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</row>
    <row r="2" spans="1:454" s="9" customFormat="1" ht="7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</row>
    <row r="3" spans="1:454" s="95" customFormat="1" ht="21.95" customHeight="1">
      <c r="A3" s="99"/>
      <c r="B3" s="200" t="s">
        <v>0</v>
      </c>
      <c r="C3" s="200"/>
      <c r="D3" s="100"/>
      <c r="E3" s="100" t="s">
        <v>1</v>
      </c>
      <c r="F3" s="100"/>
      <c r="G3" s="100"/>
      <c r="H3" s="100" t="s">
        <v>2</v>
      </c>
      <c r="I3" s="100"/>
      <c r="J3" s="100"/>
      <c r="K3" s="100" t="s">
        <v>3</v>
      </c>
      <c r="L3" s="100"/>
      <c r="M3" s="100"/>
      <c r="N3" s="100" t="s">
        <v>4</v>
      </c>
      <c r="O3" s="101"/>
      <c r="P3" s="101"/>
      <c r="Q3" s="101"/>
      <c r="R3" s="200" t="s">
        <v>5</v>
      </c>
      <c r="S3" s="200"/>
      <c r="T3" s="200"/>
      <c r="U3" s="200"/>
      <c r="V3" s="200"/>
      <c r="W3" s="200"/>
      <c r="X3" s="100"/>
      <c r="Y3" s="100"/>
      <c r="Z3" s="100"/>
      <c r="AA3" s="100" t="s">
        <v>4</v>
      </c>
      <c r="AB3" s="100"/>
      <c r="AC3" s="100"/>
      <c r="AD3" s="100" t="s">
        <v>3</v>
      </c>
      <c r="AE3" s="100"/>
      <c r="AF3" s="100"/>
      <c r="AG3" s="100" t="s">
        <v>2</v>
      </c>
      <c r="AH3" s="100"/>
      <c r="AI3" s="100"/>
      <c r="AJ3" s="100" t="s">
        <v>1</v>
      </c>
      <c r="AK3" s="100"/>
      <c r="AL3" s="200" t="s">
        <v>0</v>
      </c>
      <c r="AM3" s="200"/>
      <c r="AN3" s="99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  <c r="IR3" s="97"/>
      <c r="IS3" s="97"/>
      <c r="IT3" s="97"/>
      <c r="IU3" s="97"/>
      <c r="IV3" s="97"/>
      <c r="IW3" s="97"/>
      <c r="IX3" s="97"/>
      <c r="IY3" s="97"/>
      <c r="IZ3" s="97"/>
      <c r="JA3" s="97"/>
      <c r="JB3" s="97"/>
      <c r="JC3" s="97"/>
      <c r="JD3" s="97"/>
      <c r="JE3" s="97"/>
      <c r="JF3" s="97"/>
      <c r="JG3" s="97"/>
      <c r="JH3" s="97"/>
      <c r="JI3" s="97"/>
      <c r="JJ3" s="97"/>
      <c r="JK3" s="97"/>
      <c r="JL3" s="97"/>
      <c r="JM3" s="97"/>
      <c r="JN3" s="97"/>
      <c r="JO3" s="97"/>
      <c r="JP3" s="97"/>
      <c r="JQ3" s="97"/>
      <c r="JR3" s="97"/>
      <c r="JS3" s="97"/>
      <c r="JT3" s="97"/>
      <c r="JU3" s="97"/>
      <c r="JV3" s="97"/>
      <c r="JW3" s="97"/>
      <c r="JX3" s="97"/>
      <c r="JY3" s="97"/>
      <c r="JZ3" s="97"/>
      <c r="KA3" s="97"/>
      <c r="KB3" s="97"/>
      <c r="KC3" s="97"/>
      <c r="KD3" s="97"/>
      <c r="KE3" s="97"/>
      <c r="KF3" s="97"/>
      <c r="KG3" s="97"/>
      <c r="KH3" s="97"/>
      <c r="KI3" s="97"/>
      <c r="KJ3" s="97"/>
      <c r="KK3" s="97"/>
      <c r="KL3" s="97"/>
      <c r="KM3" s="97"/>
      <c r="KN3" s="97"/>
      <c r="KO3" s="97"/>
      <c r="KP3" s="97"/>
      <c r="KQ3" s="97"/>
      <c r="KR3" s="97"/>
      <c r="KS3" s="97"/>
      <c r="KT3" s="97"/>
      <c r="KU3" s="97"/>
      <c r="KV3" s="97"/>
      <c r="KW3" s="97"/>
      <c r="KX3" s="97"/>
      <c r="KY3" s="97"/>
      <c r="KZ3" s="97"/>
      <c r="LA3" s="97"/>
      <c r="LB3" s="97"/>
      <c r="LC3" s="97"/>
      <c r="LD3" s="97"/>
      <c r="LE3" s="97"/>
      <c r="LF3" s="97"/>
      <c r="LG3" s="97"/>
      <c r="LH3" s="97"/>
      <c r="LI3" s="97"/>
      <c r="LJ3" s="97"/>
      <c r="LK3" s="97"/>
      <c r="LL3" s="97"/>
      <c r="LM3" s="97"/>
      <c r="LN3" s="97"/>
      <c r="LO3" s="97"/>
      <c r="LP3" s="97"/>
      <c r="LQ3" s="97"/>
      <c r="LR3" s="97"/>
      <c r="LS3" s="97"/>
      <c r="LT3" s="97"/>
      <c r="LU3" s="97"/>
      <c r="LV3" s="97"/>
      <c r="LW3" s="97"/>
      <c r="LX3" s="97"/>
      <c r="LY3" s="97"/>
      <c r="LZ3" s="97"/>
      <c r="MA3" s="97"/>
      <c r="MB3" s="97"/>
      <c r="MC3" s="97"/>
      <c r="MD3" s="97"/>
      <c r="ME3" s="97"/>
      <c r="MF3" s="97"/>
      <c r="MG3" s="97"/>
      <c r="MH3" s="97"/>
      <c r="MI3" s="97"/>
      <c r="MJ3" s="97"/>
      <c r="MK3" s="97"/>
      <c r="ML3" s="97"/>
      <c r="MM3" s="97"/>
      <c r="MN3" s="97"/>
      <c r="MO3" s="97"/>
      <c r="MP3" s="97"/>
      <c r="MQ3" s="97"/>
      <c r="MR3" s="97"/>
      <c r="MS3" s="97"/>
      <c r="MT3" s="97"/>
      <c r="MU3" s="97"/>
      <c r="MV3" s="97"/>
      <c r="MW3" s="97"/>
      <c r="MX3" s="97"/>
      <c r="MY3" s="97"/>
      <c r="MZ3" s="97"/>
      <c r="NA3" s="97"/>
      <c r="NB3" s="97"/>
      <c r="NC3" s="97"/>
      <c r="ND3" s="97"/>
      <c r="NE3" s="97"/>
      <c r="NF3" s="97"/>
      <c r="NG3" s="97"/>
      <c r="NH3" s="97"/>
      <c r="NI3" s="97"/>
      <c r="NJ3" s="97"/>
      <c r="NK3" s="97"/>
      <c r="NL3" s="97"/>
      <c r="NM3" s="97"/>
      <c r="NN3" s="97"/>
      <c r="NO3" s="97"/>
      <c r="NP3" s="97"/>
      <c r="NQ3" s="97"/>
      <c r="NR3" s="97"/>
      <c r="NS3" s="97"/>
      <c r="NT3" s="97"/>
      <c r="NU3" s="97"/>
      <c r="NV3" s="97"/>
      <c r="NW3" s="97"/>
      <c r="NX3" s="97"/>
      <c r="NY3" s="97"/>
      <c r="NZ3" s="97"/>
      <c r="OA3" s="97"/>
      <c r="OB3" s="97"/>
      <c r="OC3" s="97"/>
      <c r="OD3" s="97"/>
      <c r="OE3" s="97"/>
      <c r="OF3" s="97"/>
      <c r="OG3" s="97"/>
      <c r="OH3" s="97"/>
      <c r="OI3" s="97"/>
      <c r="OJ3" s="97"/>
      <c r="OK3" s="97"/>
      <c r="OL3" s="97"/>
      <c r="OM3" s="97"/>
      <c r="ON3" s="97"/>
      <c r="OO3" s="97"/>
      <c r="OP3" s="97"/>
      <c r="OQ3" s="97"/>
      <c r="OR3" s="97"/>
      <c r="OS3" s="97"/>
      <c r="OT3" s="97"/>
      <c r="OU3" s="97"/>
      <c r="OV3" s="97"/>
      <c r="OW3" s="97"/>
      <c r="OX3" s="97"/>
      <c r="OY3" s="97"/>
      <c r="OZ3" s="97"/>
      <c r="PA3" s="97"/>
      <c r="PB3" s="97"/>
      <c r="PC3" s="97"/>
      <c r="PD3" s="97"/>
      <c r="PE3" s="97"/>
      <c r="PF3" s="97"/>
      <c r="PG3" s="97"/>
      <c r="PH3" s="97"/>
      <c r="PI3" s="97"/>
      <c r="PJ3" s="97"/>
      <c r="PK3" s="97"/>
      <c r="PL3" s="97"/>
      <c r="PM3" s="97"/>
      <c r="PN3" s="97"/>
      <c r="PO3" s="97"/>
      <c r="PP3" s="97"/>
      <c r="PQ3" s="97"/>
      <c r="PR3" s="97"/>
      <c r="PS3" s="97"/>
      <c r="PT3" s="97"/>
      <c r="PU3" s="97"/>
      <c r="PV3" s="97"/>
      <c r="PW3" s="97"/>
      <c r="PX3" s="97"/>
      <c r="PY3" s="97"/>
      <c r="PZ3" s="97"/>
      <c r="QA3" s="97"/>
      <c r="QB3" s="97"/>
      <c r="QC3" s="97"/>
      <c r="QD3" s="97"/>
      <c r="QE3" s="97"/>
      <c r="QF3" s="97"/>
      <c r="QG3" s="97"/>
      <c r="QH3" s="97"/>
      <c r="QI3" s="97"/>
      <c r="QJ3" s="97"/>
      <c r="QK3" s="97"/>
      <c r="QL3" s="97"/>
    </row>
    <row r="4" spans="1:454" s="95" customFormat="1" ht="18" customHeight="1">
      <c r="A4" s="99"/>
      <c r="B4" s="201" t="s">
        <v>14</v>
      </c>
      <c r="C4" s="201"/>
      <c r="D4" s="100"/>
      <c r="E4" s="102" t="s">
        <v>9</v>
      </c>
      <c r="F4" s="100"/>
      <c r="G4" s="100"/>
      <c r="H4" s="102" t="s">
        <v>16</v>
      </c>
      <c r="I4" s="100"/>
      <c r="J4" s="100"/>
      <c r="K4" s="102" t="s">
        <v>10</v>
      </c>
      <c r="L4" s="100"/>
      <c r="M4" s="100"/>
      <c r="N4" s="102" t="s">
        <v>15</v>
      </c>
      <c r="O4" s="101"/>
      <c r="P4" s="101"/>
      <c r="Q4" s="101"/>
      <c r="R4" s="201" t="s">
        <v>11</v>
      </c>
      <c r="S4" s="201"/>
      <c r="T4" s="201"/>
      <c r="U4" s="201"/>
      <c r="V4" s="201"/>
      <c r="W4" s="201"/>
      <c r="X4" s="100"/>
      <c r="Y4" s="100"/>
      <c r="Z4" s="100"/>
      <c r="AA4" s="102" t="s">
        <v>15</v>
      </c>
      <c r="AB4" s="100"/>
      <c r="AC4" s="100"/>
      <c r="AD4" s="102" t="s">
        <v>10</v>
      </c>
      <c r="AE4" s="100"/>
      <c r="AF4" s="100"/>
      <c r="AG4" s="102" t="s">
        <v>16</v>
      </c>
      <c r="AH4" s="100"/>
      <c r="AI4" s="100"/>
      <c r="AJ4" s="102" t="s">
        <v>9</v>
      </c>
      <c r="AK4" s="100"/>
      <c r="AL4" s="201" t="s">
        <v>14</v>
      </c>
      <c r="AM4" s="201"/>
      <c r="AN4" s="99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  <c r="IW4" s="97"/>
      <c r="IX4" s="97"/>
      <c r="IY4" s="97"/>
      <c r="IZ4" s="97"/>
      <c r="JA4" s="97"/>
      <c r="JB4" s="97"/>
      <c r="JC4" s="97"/>
      <c r="JD4" s="97"/>
      <c r="JE4" s="97"/>
      <c r="JF4" s="97"/>
      <c r="JG4" s="97"/>
      <c r="JH4" s="97"/>
      <c r="JI4" s="97"/>
      <c r="JJ4" s="97"/>
      <c r="JK4" s="97"/>
      <c r="JL4" s="97"/>
      <c r="JM4" s="97"/>
      <c r="JN4" s="97"/>
      <c r="JO4" s="97"/>
      <c r="JP4" s="97"/>
      <c r="JQ4" s="97"/>
      <c r="JR4" s="97"/>
      <c r="JS4" s="97"/>
      <c r="JT4" s="97"/>
      <c r="JU4" s="97"/>
      <c r="JV4" s="97"/>
      <c r="JW4" s="97"/>
      <c r="JX4" s="97"/>
      <c r="JY4" s="97"/>
      <c r="JZ4" s="97"/>
      <c r="KA4" s="97"/>
      <c r="KB4" s="97"/>
      <c r="KC4" s="97"/>
      <c r="KD4" s="97"/>
      <c r="KE4" s="97"/>
      <c r="KF4" s="97"/>
      <c r="KG4" s="97"/>
      <c r="KH4" s="97"/>
      <c r="KI4" s="97"/>
      <c r="KJ4" s="97"/>
      <c r="KK4" s="97"/>
      <c r="KL4" s="97"/>
      <c r="KM4" s="97"/>
      <c r="KN4" s="97"/>
      <c r="KO4" s="97"/>
      <c r="KP4" s="97"/>
      <c r="KQ4" s="97"/>
      <c r="KR4" s="97"/>
      <c r="KS4" s="97"/>
      <c r="KT4" s="97"/>
      <c r="KU4" s="97"/>
      <c r="KV4" s="97"/>
      <c r="KW4" s="97"/>
      <c r="KX4" s="97"/>
      <c r="KY4" s="97"/>
      <c r="KZ4" s="97"/>
      <c r="LA4" s="97"/>
      <c r="LB4" s="97"/>
      <c r="LC4" s="97"/>
      <c r="LD4" s="97"/>
      <c r="LE4" s="97"/>
      <c r="LF4" s="97"/>
      <c r="LG4" s="97"/>
      <c r="LH4" s="97"/>
      <c r="LI4" s="97"/>
      <c r="LJ4" s="97"/>
      <c r="LK4" s="97"/>
      <c r="LL4" s="97"/>
      <c r="LM4" s="97"/>
      <c r="LN4" s="97"/>
      <c r="LO4" s="97"/>
      <c r="LP4" s="97"/>
      <c r="LQ4" s="97"/>
      <c r="LR4" s="97"/>
      <c r="LS4" s="97"/>
      <c r="LT4" s="97"/>
      <c r="LU4" s="97"/>
      <c r="LV4" s="97"/>
      <c r="LW4" s="97"/>
      <c r="LX4" s="97"/>
      <c r="LY4" s="97"/>
      <c r="LZ4" s="97"/>
      <c r="MA4" s="97"/>
      <c r="MB4" s="97"/>
      <c r="MC4" s="97"/>
      <c r="MD4" s="97"/>
      <c r="ME4" s="97"/>
      <c r="MF4" s="97"/>
      <c r="MG4" s="97"/>
      <c r="MH4" s="97"/>
      <c r="MI4" s="97"/>
      <c r="MJ4" s="97"/>
      <c r="MK4" s="97"/>
      <c r="ML4" s="97"/>
      <c r="MM4" s="97"/>
      <c r="MN4" s="97"/>
      <c r="MO4" s="97"/>
      <c r="MP4" s="97"/>
      <c r="MQ4" s="97"/>
      <c r="MR4" s="97"/>
      <c r="MS4" s="97"/>
      <c r="MT4" s="97"/>
      <c r="MU4" s="97"/>
      <c r="MV4" s="97"/>
      <c r="MW4" s="97"/>
      <c r="MX4" s="97"/>
      <c r="MY4" s="97"/>
      <c r="MZ4" s="97"/>
      <c r="NA4" s="97"/>
      <c r="NB4" s="97"/>
      <c r="NC4" s="97"/>
      <c r="ND4" s="97"/>
      <c r="NE4" s="97"/>
      <c r="NF4" s="97"/>
      <c r="NG4" s="97"/>
      <c r="NH4" s="97"/>
      <c r="NI4" s="97"/>
      <c r="NJ4" s="97"/>
      <c r="NK4" s="97"/>
      <c r="NL4" s="97"/>
      <c r="NM4" s="97"/>
      <c r="NN4" s="97"/>
      <c r="NO4" s="97"/>
      <c r="NP4" s="97"/>
      <c r="NQ4" s="97"/>
      <c r="NR4" s="97"/>
      <c r="NS4" s="97"/>
      <c r="NT4" s="97"/>
      <c r="NU4" s="97"/>
      <c r="NV4" s="97"/>
      <c r="NW4" s="97"/>
      <c r="NX4" s="97"/>
      <c r="NY4" s="97"/>
      <c r="NZ4" s="97"/>
      <c r="OA4" s="97"/>
      <c r="OB4" s="97"/>
      <c r="OC4" s="97"/>
      <c r="OD4" s="97"/>
      <c r="OE4" s="97"/>
      <c r="OF4" s="97"/>
      <c r="OG4" s="97"/>
      <c r="OH4" s="97"/>
      <c r="OI4" s="97"/>
      <c r="OJ4" s="97"/>
      <c r="OK4" s="97"/>
      <c r="OL4" s="97"/>
      <c r="OM4" s="97"/>
      <c r="ON4" s="97"/>
      <c r="OO4" s="97"/>
      <c r="OP4" s="97"/>
      <c r="OQ4" s="97"/>
      <c r="OR4" s="97"/>
      <c r="OS4" s="97"/>
      <c r="OT4" s="97"/>
      <c r="OU4" s="97"/>
      <c r="OV4" s="97"/>
      <c r="OW4" s="97"/>
      <c r="OX4" s="97"/>
      <c r="OY4" s="97"/>
      <c r="OZ4" s="97"/>
      <c r="PA4" s="97"/>
      <c r="PB4" s="97"/>
      <c r="PC4" s="97"/>
      <c r="PD4" s="97"/>
      <c r="PE4" s="97"/>
      <c r="PF4" s="97"/>
      <c r="PG4" s="97"/>
      <c r="PH4" s="97"/>
      <c r="PI4" s="97"/>
      <c r="PJ4" s="97"/>
      <c r="PK4" s="97"/>
      <c r="PL4" s="97"/>
      <c r="PM4" s="97"/>
      <c r="PN4" s="97"/>
      <c r="PO4" s="97"/>
      <c r="PP4" s="97"/>
      <c r="PQ4" s="97"/>
      <c r="PR4" s="97"/>
      <c r="PS4" s="97"/>
      <c r="PT4" s="97"/>
      <c r="PU4" s="97"/>
      <c r="PV4" s="97"/>
      <c r="PW4" s="97"/>
      <c r="PX4" s="97"/>
      <c r="PY4" s="97"/>
      <c r="PZ4" s="97"/>
      <c r="QA4" s="97"/>
      <c r="QB4" s="97"/>
      <c r="QC4" s="97"/>
      <c r="QD4" s="97"/>
      <c r="QE4" s="97"/>
      <c r="QF4" s="97"/>
      <c r="QG4" s="97"/>
      <c r="QH4" s="97"/>
      <c r="QI4" s="97"/>
      <c r="QJ4" s="97"/>
      <c r="QK4" s="97"/>
      <c r="QL4" s="97"/>
    </row>
    <row r="5" spans="1:454" s="96" customFormat="1" ht="6.75" customHeight="1">
      <c r="A5" s="103"/>
      <c r="B5" s="104"/>
      <c r="C5" s="161"/>
      <c r="D5" s="162"/>
      <c r="E5" s="162">
        <v>2</v>
      </c>
      <c r="F5" s="162"/>
      <c r="G5" s="162"/>
      <c r="H5" s="162">
        <v>3</v>
      </c>
      <c r="I5" s="162"/>
      <c r="J5" s="162"/>
      <c r="K5" s="162">
        <v>5</v>
      </c>
      <c r="L5" s="162"/>
      <c r="M5" s="162"/>
      <c r="N5" s="162">
        <v>8</v>
      </c>
      <c r="O5" s="163">
        <v>12</v>
      </c>
      <c r="P5" s="163"/>
      <c r="Q5" s="163"/>
      <c r="R5" s="162">
        <v>16</v>
      </c>
      <c r="S5" s="162"/>
      <c r="T5" s="162"/>
      <c r="U5" s="162"/>
      <c r="V5" s="162"/>
      <c r="W5" s="162">
        <v>12</v>
      </c>
      <c r="X5" s="162"/>
      <c r="Y5" s="162"/>
      <c r="Z5" s="162"/>
      <c r="AA5" s="162">
        <v>8</v>
      </c>
      <c r="AB5" s="162"/>
      <c r="AC5" s="162"/>
      <c r="AD5" s="162">
        <v>5</v>
      </c>
      <c r="AE5" s="162"/>
      <c r="AF5" s="162"/>
      <c r="AG5" s="162">
        <v>3</v>
      </c>
      <c r="AH5" s="162"/>
      <c r="AI5" s="162"/>
      <c r="AJ5" s="162">
        <v>2</v>
      </c>
      <c r="AK5" s="162"/>
      <c r="AL5" s="161"/>
      <c r="AM5" s="104"/>
      <c r="AN5" s="103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  <c r="IW5" s="98"/>
      <c r="IX5" s="98"/>
      <c r="IY5" s="98"/>
      <c r="IZ5" s="98"/>
      <c r="JA5" s="98"/>
      <c r="JB5" s="98"/>
      <c r="JC5" s="98"/>
      <c r="JD5" s="98"/>
      <c r="JE5" s="98"/>
      <c r="JF5" s="98"/>
      <c r="JG5" s="98"/>
      <c r="JH5" s="98"/>
      <c r="JI5" s="98"/>
      <c r="JJ5" s="98"/>
      <c r="JK5" s="98"/>
      <c r="JL5" s="98"/>
      <c r="JM5" s="98"/>
      <c r="JN5" s="98"/>
      <c r="JO5" s="98"/>
      <c r="JP5" s="98"/>
      <c r="JQ5" s="98"/>
      <c r="JR5" s="98"/>
      <c r="JS5" s="98"/>
      <c r="JT5" s="98"/>
      <c r="JU5" s="98"/>
      <c r="JV5" s="98"/>
      <c r="JW5" s="98"/>
      <c r="JX5" s="98"/>
      <c r="JY5" s="98"/>
      <c r="JZ5" s="98"/>
      <c r="KA5" s="98"/>
      <c r="KB5" s="98"/>
      <c r="KC5" s="98"/>
      <c r="KD5" s="98"/>
      <c r="KE5" s="98"/>
      <c r="KF5" s="98"/>
      <c r="KG5" s="98"/>
      <c r="KH5" s="98"/>
      <c r="KI5" s="98"/>
      <c r="KJ5" s="98"/>
      <c r="KK5" s="98"/>
      <c r="KL5" s="98"/>
      <c r="KM5" s="98"/>
      <c r="KN5" s="98"/>
      <c r="KO5" s="98"/>
      <c r="KP5" s="98"/>
      <c r="KQ5" s="98"/>
      <c r="KR5" s="98"/>
      <c r="KS5" s="98"/>
      <c r="KT5" s="98"/>
      <c r="KU5" s="98"/>
      <c r="KV5" s="98"/>
      <c r="KW5" s="98"/>
      <c r="KX5" s="98"/>
      <c r="KY5" s="98"/>
      <c r="KZ5" s="98"/>
      <c r="LA5" s="98"/>
      <c r="LB5" s="98"/>
      <c r="LC5" s="98"/>
      <c r="LD5" s="98"/>
      <c r="LE5" s="98"/>
      <c r="LF5" s="98"/>
      <c r="LG5" s="98"/>
      <c r="LH5" s="98"/>
      <c r="LI5" s="98"/>
      <c r="LJ5" s="98"/>
      <c r="LK5" s="98"/>
      <c r="LL5" s="98"/>
      <c r="LM5" s="98"/>
      <c r="LN5" s="98"/>
      <c r="LO5" s="98"/>
      <c r="LP5" s="98"/>
      <c r="LQ5" s="98"/>
      <c r="LR5" s="98"/>
      <c r="LS5" s="98"/>
      <c r="LT5" s="98"/>
      <c r="LU5" s="98"/>
      <c r="LV5" s="98"/>
      <c r="LW5" s="98"/>
      <c r="LX5" s="98"/>
      <c r="LY5" s="98"/>
      <c r="LZ5" s="98"/>
      <c r="MA5" s="98"/>
      <c r="MB5" s="98"/>
      <c r="MC5" s="98"/>
      <c r="MD5" s="98"/>
      <c r="ME5" s="98"/>
      <c r="MF5" s="98"/>
      <c r="MG5" s="98"/>
      <c r="MH5" s="98"/>
      <c r="MI5" s="98"/>
      <c r="MJ5" s="98"/>
      <c r="MK5" s="98"/>
      <c r="ML5" s="98"/>
      <c r="MM5" s="98"/>
      <c r="MN5" s="98"/>
      <c r="MO5" s="98"/>
      <c r="MP5" s="98"/>
      <c r="MQ5" s="98"/>
      <c r="MR5" s="98"/>
      <c r="MS5" s="98"/>
      <c r="MT5" s="98"/>
      <c r="MU5" s="98"/>
      <c r="MV5" s="98"/>
      <c r="MW5" s="98"/>
      <c r="MX5" s="98"/>
      <c r="MY5" s="98"/>
      <c r="MZ5" s="98"/>
      <c r="NA5" s="98"/>
      <c r="NB5" s="98"/>
      <c r="NC5" s="98"/>
      <c r="ND5" s="98"/>
      <c r="NE5" s="98"/>
      <c r="NF5" s="98"/>
      <c r="NG5" s="98"/>
      <c r="NH5" s="98"/>
      <c r="NI5" s="98"/>
      <c r="NJ5" s="98"/>
      <c r="NK5" s="98"/>
      <c r="NL5" s="98"/>
      <c r="NM5" s="98"/>
      <c r="NN5" s="98"/>
      <c r="NO5" s="98"/>
      <c r="NP5" s="98"/>
      <c r="NQ5" s="98"/>
      <c r="NR5" s="98"/>
      <c r="NS5" s="98"/>
      <c r="NT5" s="98"/>
      <c r="NU5" s="98"/>
      <c r="NV5" s="98"/>
      <c r="NW5" s="98"/>
      <c r="NX5" s="98"/>
      <c r="NY5" s="98"/>
      <c r="NZ5" s="98"/>
      <c r="OA5" s="98"/>
      <c r="OB5" s="98"/>
      <c r="OC5" s="98"/>
      <c r="OD5" s="98"/>
      <c r="OE5" s="98"/>
      <c r="OF5" s="98"/>
      <c r="OG5" s="98"/>
      <c r="OH5" s="98"/>
      <c r="OI5" s="98"/>
      <c r="OJ5" s="98"/>
      <c r="OK5" s="98"/>
      <c r="OL5" s="98"/>
      <c r="OM5" s="98"/>
      <c r="ON5" s="98"/>
      <c r="OO5" s="98"/>
      <c r="OP5" s="98"/>
      <c r="OQ5" s="98"/>
      <c r="OR5" s="98"/>
      <c r="OS5" s="98"/>
      <c r="OT5" s="98"/>
      <c r="OU5" s="98"/>
      <c r="OV5" s="98"/>
      <c r="OW5" s="98"/>
      <c r="OX5" s="98"/>
      <c r="OY5" s="98"/>
      <c r="OZ5" s="98"/>
      <c r="PA5" s="98"/>
      <c r="PB5" s="98"/>
      <c r="PC5" s="98"/>
      <c r="PD5" s="98"/>
      <c r="PE5" s="98"/>
      <c r="PF5" s="98"/>
      <c r="PG5" s="98"/>
      <c r="PH5" s="98"/>
      <c r="PI5" s="98"/>
      <c r="PJ5" s="98"/>
      <c r="PK5" s="98"/>
      <c r="PL5" s="98"/>
      <c r="PM5" s="98"/>
      <c r="PN5" s="98"/>
      <c r="PO5" s="98"/>
      <c r="PP5" s="98"/>
      <c r="PQ5" s="98"/>
      <c r="PR5" s="98"/>
      <c r="PS5" s="98"/>
      <c r="PT5" s="98"/>
      <c r="PU5" s="98"/>
      <c r="PV5" s="98"/>
      <c r="PW5" s="98"/>
      <c r="PX5" s="98"/>
      <c r="PY5" s="98"/>
      <c r="PZ5" s="98"/>
      <c r="QA5" s="98"/>
      <c r="QB5" s="98"/>
      <c r="QC5" s="98"/>
      <c r="QD5" s="98"/>
      <c r="QE5" s="98"/>
      <c r="QF5" s="98"/>
      <c r="QG5" s="98"/>
      <c r="QH5" s="98"/>
      <c r="QI5" s="98"/>
      <c r="QJ5" s="98"/>
      <c r="QK5" s="98"/>
      <c r="QL5" s="98"/>
    </row>
    <row r="6" spans="1:454" s="19" customFormat="1" ht="50.1" customHeight="1">
      <c r="A6" s="16"/>
      <c r="B6" s="17"/>
      <c r="C6" s="113" t="s">
        <v>88</v>
      </c>
      <c r="D6" s="16"/>
      <c r="E6" s="18"/>
      <c r="F6" s="18"/>
      <c r="G6" s="16"/>
      <c r="H6" s="18"/>
      <c r="I6" s="18"/>
      <c r="J6" s="18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8"/>
      <c r="AK6" s="16"/>
      <c r="AL6" s="113" t="s">
        <v>90</v>
      </c>
      <c r="AM6" s="17"/>
      <c r="AN6" s="16"/>
    </row>
    <row r="7" spans="1:454" s="19" customFormat="1" ht="15.95" customHeight="1">
      <c r="A7" s="16"/>
      <c r="B7" s="76">
        <v>1</v>
      </c>
      <c r="C7" s="89" t="s">
        <v>17</v>
      </c>
      <c r="D7" s="16"/>
      <c r="E7" s="18"/>
      <c r="F7" s="18"/>
      <c r="G7" s="16"/>
      <c r="H7" s="18"/>
      <c r="I7" s="18"/>
      <c r="J7" s="18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8"/>
      <c r="AK7" s="16"/>
      <c r="AL7" s="92" t="s">
        <v>49</v>
      </c>
      <c r="AM7" s="80">
        <v>1</v>
      </c>
      <c r="AN7" s="16"/>
    </row>
    <row r="8" spans="1:454" s="19" customFormat="1" ht="15.95" customHeight="1">
      <c r="A8" s="16"/>
      <c r="B8" s="77"/>
      <c r="C8" s="22" t="str">
        <f>C7</f>
        <v>Kansas</v>
      </c>
      <c r="D8" s="23"/>
      <c r="E8" s="89"/>
      <c r="F8" s="116"/>
      <c r="G8" s="117"/>
      <c r="H8" s="118"/>
      <c r="I8" s="118"/>
      <c r="J8" s="118"/>
      <c r="K8" s="117"/>
      <c r="L8" s="117"/>
      <c r="M8" s="117"/>
      <c r="N8" s="117"/>
      <c r="O8" s="117"/>
      <c r="P8" s="117"/>
      <c r="Q8" s="117"/>
      <c r="R8" s="117"/>
      <c r="S8" s="10"/>
      <c r="T8" s="10"/>
      <c r="U8" s="10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20"/>
      <c r="AJ8" s="89"/>
      <c r="AK8" s="26"/>
      <c r="AL8" s="28" t="str">
        <f>AL7</f>
        <v>Gonzaga</v>
      </c>
      <c r="AM8" s="81"/>
      <c r="AN8" s="16"/>
    </row>
    <row r="9" spans="1:454" s="19" customFormat="1" ht="15.95" customHeight="1">
      <c r="A9" s="16"/>
      <c r="B9" s="78">
        <v>16</v>
      </c>
      <c r="C9" s="90" t="s">
        <v>18</v>
      </c>
      <c r="D9" s="30"/>
      <c r="E9" s="121"/>
      <c r="F9" s="122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0"/>
      <c r="T9" s="10"/>
      <c r="U9" s="10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23"/>
      <c r="AJ9" s="124"/>
      <c r="AK9" s="35"/>
      <c r="AL9" s="93" t="s">
        <v>92</v>
      </c>
      <c r="AM9" s="80">
        <v>16</v>
      </c>
      <c r="AN9" s="16"/>
    </row>
    <row r="10" spans="1:454" s="19" customFormat="1" ht="15.95" customHeight="1">
      <c r="A10" s="16"/>
      <c r="B10" s="79"/>
      <c r="C10" s="25"/>
      <c r="D10" s="23"/>
      <c r="E10" s="125"/>
      <c r="F10" s="126"/>
      <c r="G10" s="117"/>
      <c r="H10" s="89"/>
      <c r="I10" s="116"/>
      <c r="J10" s="117"/>
      <c r="K10" s="117"/>
      <c r="L10" s="117"/>
      <c r="M10" s="117"/>
      <c r="N10" s="117"/>
      <c r="O10" s="117"/>
      <c r="P10" s="117"/>
      <c r="Q10" s="117"/>
      <c r="R10" s="117"/>
      <c r="S10" s="10"/>
      <c r="T10" s="10"/>
      <c r="U10" s="10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20"/>
      <c r="AG10" s="89"/>
      <c r="AH10" s="119"/>
      <c r="AI10" s="127"/>
      <c r="AJ10" s="128"/>
      <c r="AK10" s="26"/>
      <c r="AL10" s="42"/>
      <c r="AM10" s="81"/>
      <c r="AN10" s="16"/>
    </row>
    <row r="11" spans="1:454" s="19" customFormat="1" ht="15.95" customHeight="1">
      <c r="A11" s="16"/>
      <c r="B11" s="78">
        <v>8</v>
      </c>
      <c r="C11" s="91" t="s">
        <v>19</v>
      </c>
      <c r="D11" s="23"/>
      <c r="E11" s="129">
        <f>E8</f>
        <v>0</v>
      </c>
      <c r="F11" s="126"/>
      <c r="G11" s="130"/>
      <c r="H11" s="131"/>
      <c r="I11" s="122"/>
      <c r="J11" s="118"/>
      <c r="K11" s="117"/>
      <c r="L11" s="117"/>
      <c r="M11" s="117"/>
      <c r="N11" s="117"/>
      <c r="O11" s="117"/>
      <c r="P11" s="117"/>
      <c r="Q11" s="117"/>
      <c r="R11" s="117"/>
      <c r="S11" s="10"/>
      <c r="T11" s="10"/>
      <c r="U11" s="10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23"/>
      <c r="AG11" s="132"/>
      <c r="AH11" s="132"/>
      <c r="AI11" s="127"/>
      <c r="AJ11" s="128">
        <f>AJ8</f>
        <v>0</v>
      </c>
      <c r="AK11" s="26"/>
      <c r="AL11" s="94" t="s">
        <v>50</v>
      </c>
      <c r="AM11" s="80">
        <v>8</v>
      </c>
      <c r="AN11" s="16"/>
    </row>
    <row r="12" spans="1:454" s="19" customFormat="1" ht="15.95" customHeight="1">
      <c r="A12" s="16"/>
      <c r="B12" s="79"/>
      <c r="C12" s="22" t="str">
        <f>C11</f>
        <v>Houston</v>
      </c>
      <c r="D12" s="46"/>
      <c r="E12" s="91"/>
      <c r="F12" s="133"/>
      <c r="G12" s="14"/>
      <c r="H12" s="14"/>
      <c r="I12" s="126"/>
      <c r="J12" s="118"/>
      <c r="K12" s="117"/>
      <c r="L12" s="117"/>
      <c r="M12" s="117"/>
      <c r="N12" s="117"/>
      <c r="O12" s="117"/>
      <c r="P12" s="117"/>
      <c r="Q12" s="117"/>
      <c r="R12" s="117"/>
      <c r="S12" s="10"/>
      <c r="T12" s="10"/>
      <c r="U12" s="10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34"/>
      <c r="AG12" s="14"/>
      <c r="AH12" s="14"/>
      <c r="AI12" s="135"/>
      <c r="AJ12" s="91"/>
      <c r="AK12" s="50"/>
      <c r="AL12" s="28" t="str">
        <f>AL11</f>
        <v>LSU</v>
      </c>
      <c r="AM12" s="81"/>
      <c r="AN12" s="16"/>
    </row>
    <row r="13" spans="1:454" s="19" customFormat="1" ht="15.95" customHeight="1">
      <c r="A13" s="16"/>
      <c r="B13" s="78">
        <v>9</v>
      </c>
      <c r="C13" s="90" t="s">
        <v>20</v>
      </c>
      <c r="D13" s="23"/>
      <c r="E13" s="118"/>
      <c r="F13" s="118"/>
      <c r="G13" s="117"/>
      <c r="H13" s="118"/>
      <c r="I13" s="126"/>
      <c r="J13" s="118"/>
      <c r="K13" s="118"/>
      <c r="L13" s="118"/>
      <c r="M13" s="117"/>
      <c r="N13" s="117"/>
      <c r="O13" s="117"/>
      <c r="P13" s="117"/>
      <c r="Q13" s="117"/>
      <c r="R13" s="117"/>
      <c r="S13" s="10"/>
      <c r="T13" s="10"/>
      <c r="U13" s="10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27"/>
      <c r="AG13" s="118"/>
      <c r="AH13" s="119"/>
      <c r="AI13" s="119"/>
      <c r="AJ13" s="136"/>
      <c r="AK13" s="26"/>
      <c r="AL13" s="93" t="s">
        <v>51</v>
      </c>
      <c r="AM13" s="80">
        <v>9</v>
      </c>
      <c r="AN13" s="16"/>
    </row>
    <row r="14" spans="1:454" s="19" customFormat="1" ht="15.95" customHeight="1">
      <c r="A14" s="16"/>
      <c r="B14" s="79"/>
      <c r="C14" s="25"/>
      <c r="D14" s="23"/>
      <c r="E14" s="118"/>
      <c r="F14" s="118"/>
      <c r="G14" s="117"/>
      <c r="H14" s="118"/>
      <c r="I14" s="126"/>
      <c r="J14" s="118"/>
      <c r="K14" s="89"/>
      <c r="L14" s="137"/>
      <c r="M14" s="118"/>
      <c r="N14" s="118"/>
      <c r="O14" s="117"/>
      <c r="P14" s="117"/>
      <c r="Q14" s="117"/>
      <c r="R14" s="117"/>
      <c r="S14" s="10"/>
      <c r="T14" s="10"/>
      <c r="U14" s="10"/>
      <c r="V14" s="119"/>
      <c r="W14" s="119"/>
      <c r="X14" s="119"/>
      <c r="Y14" s="119"/>
      <c r="Z14" s="119"/>
      <c r="AA14" s="119"/>
      <c r="AB14" s="119"/>
      <c r="AC14" s="120"/>
      <c r="AD14" s="89"/>
      <c r="AE14" s="119"/>
      <c r="AF14" s="127"/>
      <c r="AG14" s="118"/>
      <c r="AH14" s="119"/>
      <c r="AI14" s="119"/>
      <c r="AJ14" s="136"/>
      <c r="AK14" s="26"/>
      <c r="AL14" s="42"/>
      <c r="AM14" s="81"/>
      <c r="AN14" s="16"/>
    </row>
    <row r="15" spans="1:454" s="19" customFormat="1" ht="15.95" customHeight="1">
      <c r="A15" s="16"/>
      <c r="B15" s="76">
        <v>5</v>
      </c>
      <c r="C15" s="89" t="s">
        <v>21</v>
      </c>
      <c r="D15" s="23"/>
      <c r="E15" s="118"/>
      <c r="F15" s="118"/>
      <c r="G15" s="117"/>
      <c r="H15" s="118"/>
      <c r="I15" s="126"/>
      <c r="J15" s="131"/>
      <c r="K15" s="130"/>
      <c r="L15" s="138"/>
      <c r="M15" s="117"/>
      <c r="N15" s="117"/>
      <c r="O15" s="117"/>
      <c r="P15" s="117"/>
      <c r="Q15" s="117"/>
      <c r="R15" s="117"/>
      <c r="S15" s="10"/>
      <c r="T15" s="10"/>
      <c r="U15" s="10"/>
      <c r="V15" s="119"/>
      <c r="W15" s="119"/>
      <c r="X15" s="119"/>
      <c r="Y15" s="119"/>
      <c r="Z15" s="119"/>
      <c r="AA15" s="119"/>
      <c r="AB15" s="119"/>
      <c r="AC15" s="123"/>
      <c r="AD15" s="132"/>
      <c r="AE15" s="132"/>
      <c r="AF15" s="127"/>
      <c r="AG15" s="118"/>
      <c r="AH15" s="119"/>
      <c r="AI15" s="119"/>
      <c r="AJ15" s="136"/>
      <c r="AK15" s="26"/>
      <c r="AL15" s="92" t="s">
        <v>52</v>
      </c>
      <c r="AM15" s="80">
        <v>5</v>
      </c>
      <c r="AN15" s="16"/>
    </row>
    <row r="16" spans="1:454" s="19" customFormat="1" ht="15.95" customHeight="1">
      <c r="A16" s="16"/>
      <c r="B16" s="77"/>
      <c r="C16" s="22" t="str">
        <f>C15</f>
        <v>Auburn</v>
      </c>
      <c r="D16" s="23"/>
      <c r="E16" s="89"/>
      <c r="F16" s="116"/>
      <c r="G16" s="117"/>
      <c r="H16" s="125"/>
      <c r="I16" s="126"/>
      <c r="J16" s="14"/>
      <c r="K16" s="14"/>
      <c r="L16" s="139"/>
      <c r="M16" s="117"/>
      <c r="N16" s="117"/>
      <c r="O16" s="117"/>
      <c r="P16" s="117"/>
      <c r="Q16" s="117"/>
      <c r="R16" s="117"/>
      <c r="S16" s="10"/>
      <c r="T16" s="10"/>
      <c r="U16" s="10"/>
      <c r="V16" s="119"/>
      <c r="W16" s="119"/>
      <c r="X16" s="119"/>
      <c r="Y16" s="119"/>
      <c r="Z16" s="119"/>
      <c r="AA16" s="119"/>
      <c r="AB16" s="119"/>
      <c r="AC16" s="127"/>
      <c r="AD16" s="14"/>
      <c r="AE16" s="14"/>
      <c r="AF16" s="127"/>
      <c r="AG16" s="125"/>
      <c r="AH16" s="119"/>
      <c r="AI16" s="120"/>
      <c r="AJ16" s="89"/>
      <c r="AK16" s="27"/>
      <c r="AL16" s="28" t="str">
        <f>AL15</f>
        <v>Michigan</v>
      </c>
      <c r="AM16" s="81"/>
      <c r="AN16" s="16"/>
    </row>
    <row r="17" spans="1:40" s="19" customFormat="1" ht="15.95" customHeight="1">
      <c r="A17" s="16"/>
      <c r="B17" s="78">
        <v>12</v>
      </c>
      <c r="C17" s="90" t="s">
        <v>22</v>
      </c>
      <c r="D17" s="30"/>
      <c r="E17" s="121"/>
      <c r="F17" s="122"/>
      <c r="G17" s="14"/>
      <c r="H17" s="140">
        <f>H10</f>
        <v>0</v>
      </c>
      <c r="I17" s="126"/>
      <c r="J17" s="118"/>
      <c r="K17" s="119"/>
      <c r="L17" s="141"/>
      <c r="M17" s="117"/>
      <c r="N17" s="117"/>
      <c r="O17" s="117"/>
      <c r="P17" s="117"/>
      <c r="Q17" s="117"/>
      <c r="R17" s="117"/>
      <c r="S17" s="10"/>
      <c r="T17" s="10"/>
      <c r="U17" s="10"/>
      <c r="V17" s="119"/>
      <c r="W17" s="119"/>
      <c r="X17" s="119"/>
      <c r="Y17" s="119"/>
      <c r="Z17" s="119"/>
      <c r="AA17" s="119"/>
      <c r="AB17" s="119"/>
      <c r="AC17" s="127"/>
      <c r="AD17" s="119"/>
      <c r="AE17" s="119"/>
      <c r="AF17" s="134"/>
      <c r="AG17" s="140">
        <f>AG10</f>
        <v>0</v>
      </c>
      <c r="AH17" s="14"/>
      <c r="AI17" s="123"/>
      <c r="AJ17" s="124"/>
      <c r="AK17" s="35"/>
      <c r="AL17" s="93" t="s">
        <v>53</v>
      </c>
      <c r="AM17" s="80">
        <v>12</v>
      </c>
      <c r="AN17" s="16"/>
    </row>
    <row r="18" spans="1:40" s="19" customFormat="1" ht="15.95" customHeight="1">
      <c r="A18" s="16"/>
      <c r="B18" s="36"/>
      <c r="C18" s="25"/>
      <c r="D18" s="23"/>
      <c r="E18" s="125"/>
      <c r="F18" s="126"/>
      <c r="G18" s="142"/>
      <c r="H18" s="91"/>
      <c r="I18" s="133"/>
      <c r="J18" s="118"/>
      <c r="K18" s="119"/>
      <c r="L18" s="141"/>
      <c r="M18" s="117"/>
      <c r="N18" s="117"/>
      <c r="O18" s="117"/>
      <c r="P18" s="117"/>
      <c r="Q18" s="117"/>
      <c r="R18" s="117"/>
      <c r="S18" s="10"/>
      <c r="T18" s="10"/>
      <c r="U18" s="10"/>
      <c r="V18" s="119"/>
      <c r="W18" s="119"/>
      <c r="X18" s="119"/>
      <c r="Y18" s="119"/>
      <c r="Z18" s="119"/>
      <c r="AA18" s="119"/>
      <c r="AB18" s="119"/>
      <c r="AC18" s="127"/>
      <c r="AD18" s="119"/>
      <c r="AE18" s="119"/>
      <c r="AF18" s="135"/>
      <c r="AG18" s="91"/>
      <c r="AH18" s="143"/>
      <c r="AI18" s="127"/>
      <c r="AJ18" s="128"/>
      <c r="AK18" s="26"/>
      <c r="AL18" s="42"/>
      <c r="AM18" s="81"/>
      <c r="AN18" s="16"/>
    </row>
    <row r="19" spans="1:40" s="19" customFormat="1" ht="15.95" customHeight="1">
      <c r="A19" s="16"/>
      <c r="B19" s="76">
        <v>4</v>
      </c>
      <c r="C19" s="89" t="s">
        <v>23</v>
      </c>
      <c r="D19" s="23"/>
      <c r="E19" s="129">
        <f>E16</f>
        <v>0</v>
      </c>
      <c r="F19" s="126"/>
      <c r="G19" s="117"/>
      <c r="H19" s="119"/>
      <c r="I19" s="119"/>
      <c r="J19" s="118"/>
      <c r="K19" s="119"/>
      <c r="L19" s="141"/>
      <c r="M19" s="117"/>
      <c r="N19" s="117"/>
      <c r="O19" s="117"/>
      <c r="P19" s="117"/>
      <c r="Q19" s="117"/>
      <c r="R19" s="117"/>
      <c r="S19" s="10"/>
      <c r="T19" s="10"/>
      <c r="U19" s="10"/>
      <c r="V19" s="119"/>
      <c r="W19" s="119"/>
      <c r="X19" s="119"/>
      <c r="Y19" s="119"/>
      <c r="Z19" s="119"/>
      <c r="AA19" s="119"/>
      <c r="AB19" s="119"/>
      <c r="AC19" s="127"/>
      <c r="AD19" s="119"/>
      <c r="AE19" s="119"/>
      <c r="AF19" s="119"/>
      <c r="AG19" s="119"/>
      <c r="AH19" s="119"/>
      <c r="AI19" s="127"/>
      <c r="AJ19" s="128">
        <f>AJ16</f>
        <v>0</v>
      </c>
      <c r="AK19" s="26"/>
      <c r="AL19" s="92" t="s">
        <v>54</v>
      </c>
      <c r="AM19" s="80">
        <v>4</v>
      </c>
      <c r="AN19" s="16"/>
    </row>
    <row r="20" spans="1:40" s="19" customFormat="1" ht="15.95" customHeight="1">
      <c r="A20" s="16"/>
      <c r="B20" s="77"/>
      <c r="C20" s="22" t="str">
        <f>C19</f>
        <v>Wisconsin</v>
      </c>
      <c r="D20" s="46"/>
      <c r="E20" s="91"/>
      <c r="F20" s="133"/>
      <c r="G20" s="117"/>
      <c r="H20" s="118"/>
      <c r="I20" s="118"/>
      <c r="J20" s="118"/>
      <c r="K20" s="119"/>
      <c r="L20" s="141"/>
      <c r="M20" s="117"/>
      <c r="N20" s="117"/>
      <c r="O20" s="117"/>
      <c r="P20" s="117"/>
      <c r="Q20" s="117"/>
      <c r="R20" s="117"/>
      <c r="S20" s="10"/>
      <c r="T20" s="10"/>
      <c r="U20" s="10"/>
      <c r="V20" s="119"/>
      <c r="W20" s="119"/>
      <c r="X20" s="119"/>
      <c r="Y20" s="119"/>
      <c r="Z20" s="119"/>
      <c r="AA20" s="119"/>
      <c r="AB20" s="119"/>
      <c r="AC20" s="127"/>
      <c r="AD20" s="119"/>
      <c r="AE20" s="119"/>
      <c r="AF20" s="119"/>
      <c r="AG20" s="119"/>
      <c r="AH20" s="119"/>
      <c r="AI20" s="135"/>
      <c r="AJ20" s="91"/>
      <c r="AK20" s="50"/>
      <c r="AL20" s="28" t="str">
        <f>AL19</f>
        <v>Oregon</v>
      </c>
      <c r="AM20" s="81"/>
      <c r="AN20" s="16"/>
    </row>
    <row r="21" spans="1:40" s="19" customFormat="1" ht="15.95" customHeight="1">
      <c r="A21" s="16"/>
      <c r="B21" s="78">
        <v>13</v>
      </c>
      <c r="C21" s="90" t="s">
        <v>24</v>
      </c>
      <c r="D21" s="23"/>
      <c r="E21" s="118"/>
      <c r="F21" s="118"/>
      <c r="G21" s="117"/>
      <c r="H21" s="118"/>
      <c r="I21" s="118"/>
      <c r="J21" s="118"/>
      <c r="K21" s="119"/>
      <c r="L21" s="141"/>
      <c r="M21" s="117"/>
      <c r="N21" s="117"/>
      <c r="O21" s="117"/>
      <c r="P21" s="117"/>
      <c r="Q21" s="117"/>
      <c r="R21" s="117"/>
      <c r="S21" s="10"/>
      <c r="T21" s="10"/>
      <c r="U21" s="10"/>
      <c r="V21" s="119"/>
      <c r="W21" s="119"/>
      <c r="X21" s="119"/>
      <c r="Y21" s="119"/>
      <c r="Z21" s="119"/>
      <c r="AA21" s="119"/>
      <c r="AB21" s="119"/>
      <c r="AC21" s="127"/>
      <c r="AD21" s="119"/>
      <c r="AE21" s="119"/>
      <c r="AF21" s="119"/>
      <c r="AG21" s="119"/>
      <c r="AH21" s="119"/>
      <c r="AI21" s="119"/>
      <c r="AJ21" s="136"/>
      <c r="AK21" s="26"/>
      <c r="AL21" s="93" t="s">
        <v>55</v>
      </c>
      <c r="AM21" s="80">
        <v>13</v>
      </c>
      <c r="AN21" s="16"/>
    </row>
    <row r="22" spans="1:40" s="19" customFormat="1" ht="15.95" customHeight="1">
      <c r="A22" s="16"/>
      <c r="B22" s="79"/>
      <c r="C22" s="25"/>
      <c r="D22" s="23"/>
      <c r="E22" s="118"/>
      <c r="F22" s="118"/>
      <c r="G22" s="117"/>
      <c r="H22" s="118"/>
      <c r="I22" s="118"/>
      <c r="J22" s="118"/>
      <c r="K22" s="204"/>
      <c r="L22" s="141"/>
      <c r="M22" s="117"/>
      <c r="N22" s="89"/>
      <c r="O22" s="137"/>
      <c r="P22" s="137"/>
      <c r="Q22" s="137"/>
      <c r="R22" s="117"/>
      <c r="S22" s="10"/>
      <c r="T22" s="10"/>
      <c r="U22" s="10"/>
      <c r="V22" s="119"/>
      <c r="W22" s="119"/>
      <c r="X22" s="119"/>
      <c r="Y22" s="119"/>
      <c r="Z22" s="120"/>
      <c r="AA22" s="89"/>
      <c r="AB22" s="119"/>
      <c r="AC22" s="127"/>
      <c r="AD22" s="204"/>
      <c r="AE22" s="119"/>
      <c r="AF22" s="119"/>
      <c r="AG22" s="119"/>
      <c r="AH22" s="119"/>
      <c r="AI22" s="119"/>
      <c r="AJ22" s="136"/>
      <c r="AK22" s="26"/>
      <c r="AL22" s="42"/>
      <c r="AM22" s="81"/>
      <c r="AN22" s="16"/>
    </row>
    <row r="23" spans="1:40" s="19" customFormat="1" ht="15.95" customHeight="1">
      <c r="A23" s="16"/>
      <c r="B23" s="76">
        <v>6</v>
      </c>
      <c r="C23" s="89" t="s">
        <v>25</v>
      </c>
      <c r="D23" s="23"/>
      <c r="E23" s="118"/>
      <c r="F23" s="118"/>
      <c r="G23" s="117"/>
      <c r="H23" s="118"/>
      <c r="I23" s="118"/>
      <c r="J23" s="118"/>
      <c r="K23" s="204"/>
      <c r="L23" s="141"/>
      <c r="M23" s="130"/>
      <c r="N23" s="130"/>
      <c r="O23" s="130"/>
      <c r="P23" s="138"/>
      <c r="Q23" s="117"/>
      <c r="R23" s="117"/>
      <c r="S23" s="10"/>
      <c r="T23" s="10"/>
      <c r="U23" s="10"/>
      <c r="V23" s="119"/>
      <c r="W23" s="119"/>
      <c r="X23" s="119"/>
      <c r="Y23" s="123"/>
      <c r="Z23" s="132"/>
      <c r="AA23" s="132"/>
      <c r="AB23" s="132"/>
      <c r="AC23" s="127"/>
      <c r="AD23" s="204"/>
      <c r="AE23" s="119"/>
      <c r="AF23" s="119"/>
      <c r="AG23" s="119"/>
      <c r="AH23" s="119"/>
      <c r="AI23" s="119"/>
      <c r="AJ23" s="136"/>
      <c r="AK23" s="26"/>
      <c r="AL23" s="92" t="s">
        <v>56</v>
      </c>
      <c r="AM23" s="80">
        <v>6</v>
      </c>
      <c r="AN23" s="16"/>
    </row>
    <row r="24" spans="1:40" s="19" customFormat="1" ht="15.95" customHeight="1">
      <c r="A24" s="57"/>
      <c r="B24" s="77"/>
      <c r="C24" s="22" t="str">
        <f>C23</f>
        <v>Iowa</v>
      </c>
      <c r="D24" s="23"/>
      <c r="E24" s="89"/>
      <c r="F24" s="116"/>
      <c r="G24" s="117"/>
      <c r="H24" s="118"/>
      <c r="I24" s="118"/>
      <c r="J24" s="118"/>
      <c r="K24" s="119"/>
      <c r="L24" s="141"/>
      <c r="M24" s="14"/>
      <c r="N24" s="14"/>
      <c r="O24" s="14"/>
      <c r="P24" s="139"/>
      <c r="Q24" s="14"/>
      <c r="R24" s="117"/>
      <c r="S24" s="10"/>
      <c r="T24" s="10"/>
      <c r="U24" s="10"/>
      <c r="V24" s="119"/>
      <c r="W24" s="119"/>
      <c r="X24" s="119"/>
      <c r="Y24" s="127"/>
      <c r="Z24" s="119"/>
      <c r="AA24" s="14"/>
      <c r="AB24" s="14"/>
      <c r="AC24" s="127"/>
      <c r="AD24" s="119"/>
      <c r="AE24" s="119"/>
      <c r="AF24" s="119"/>
      <c r="AG24" s="119"/>
      <c r="AH24" s="119"/>
      <c r="AI24" s="120"/>
      <c r="AJ24" s="89"/>
      <c r="AK24" s="26"/>
      <c r="AL24" s="28" t="str">
        <f>AL23</f>
        <v>BYU</v>
      </c>
      <c r="AM24" s="81"/>
      <c r="AN24" s="57"/>
    </row>
    <row r="25" spans="1:40" s="19" customFormat="1" ht="15.95" customHeight="1">
      <c r="A25" s="57"/>
      <c r="B25" s="78">
        <v>11</v>
      </c>
      <c r="C25" s="90" t="s">
        <v>26</v>
      </c>
      <c r="D25" s="30"/>
      <c r="E25" s="121"/>
      <c r="F25" s="122"/>
      <c r="G25" s="117"/>
      <c r="H25" s="117"/>
      <c r="I25" s="118"/>
      <c r="J25" s="118"/>
      <c r="K25" s="119"/>
      <c r="L25" s="141"/>
      <c r="M25" s="117"/>
      <c r="N25" s="117"/>
      <c r="O25" s="117"/>
      <c r="P25" s="141"/>
      <c r="Q25" s="117"/>
      <c r="R25" s="117"/>
      <c r="S25" s="10"/>
      <c r="T25" s="10"/>
      <c r="U25" s="10"/>
      <c r="V25" s="119"/>
      <c r="W25" s="119"/>
      <c r="X25" s="119"/>
      <c r="Y25" s="127"/>
      <c r="Z25" s="119"/>
      <c r="AA25" s="119"/>
      <c r="AB25" s="119"/>
      <c r="AC25" s="127"/>
      <c r="AD25" s="119"/>
      <c r="AE25" s="119"/>
      <c r="AF25" s="119"/>
      <c r="AG25" s="119"/>
      <c r="AH25" s="119"/>
      <c r="AI25" s="123"/>
      <c r="AJ25" s="124"/>
      <c r="AK25" s="35"/>
      <c r="AL25" s="93" t="s">
        <v>57</v>
      </c>
      <c r="AM25" s="80">
        <v>11</v>
      </c>
      <c r="AN25" s="57"/>
    </row>
    <row r="26" spans="1:40" s="19" customFormat="1" ht="15.95" customHeight="1">
      <c r="A26" s="57"/>
      <c r="B26" s="79"/>
      <c r="C26" s="25"/>
      <c r="D26" s="23"/>
      <c r="E26" s="125"/>
      <c r="F26" s="126"/>
      <c r="G26" s="117"/>
      <c r="H26" s="89"/>
      <c r="I26" s="116"/>
      <c r="J26" s="118"/>
      <c r="K26" s="119"/>
      <c r="L26" s="141"/>
      <c r="M26" s="117"/>
      <c r="N26" s="117"/>
      <c r="O26" s="117"/>
      <c r="P26" s="141"/>
      <c r="Q26" s="117"/>
      <c r="R26" s="117"/>
      <c r="S26" s="10"/>
      <c r="T26" s="10"/>
      <c r="U26" s="10"/>
      <c r="V26" s="119"/>
      <c r="W26" s="119"/>
      <c r="X26" s="119"/>
      <c r="Y26" s="127"/>
      <c r="Z26" s="119"/>
      <c r="AA26" s="119"/>
      <c r="AB26" s="119"/>
      <c r="AC26" s="127"/>
      <c r="AD26" s="119"/>
      <c r="AE26" s="119"/>
      <c r="AF26" s="144"/>
      <c r="AG26" s="91"/>
      <c r="AH26" s="145"/>
      <c r="AI26" s="127"/>
      <c r="AJ26" s="128"/>
      <c r="AK26" s="26"/>
      <c r="AL26" s="42"/>
      <c r="AM26" s="81"/>
      <c r="AN26" s="57"/>
    </row>
    <row r="27" spans="1:40" s="19" customFormat="1" ht="15.95" customHeight="1">
      <c r="A27" s="57"/>
      <c r="B27" s="76">
        <v>3</v>
      </c>
      <c r="C27" s="89" t="s">
        <v>27</v>
      </c>
      <c r="D27" s="23"/>
      <c r="E27" s="129">
        <f>E24</f>
        <v>0</v>
      </c>
      <c r="F27" s="126"/>
      <c r="G27" s="130"/>
      <c r="H27" s="131"/>
      <c r="I27" s="122"/>
      <c r="J27" s="118"/>
      <c r="K27" s="119"/>
      <c r="L27" s="141"/>
      <c r="M27" s="117"/>
      <c r="N27" s="117"/>
      <c r="O27" s="117"/>
      <c r="P27" s="141"/>
      <c r="Q27" s="117"/>
      <c r="R27" s="117"/>
      <c r="S27" s="10"/>
      <c r="T27" s="10"/>
      <c r="U27" s="10"/>
      <c r="V27" s="119"/>
      <c r="W27" s="119"/>
      <c r="X27" s="119"/>
      <c r="Y27" s="127"/>
      <c r="Z27" s="119"/>
      <c r="AA27" s="119"/>
      <c r="AB27" s="119"/>
      <c r="AC27" s="127"/>
      <c r="AD27" s="119"/>
      <c r="AE27" s="119"/>
      <c r="AF27" s="146"/>
      <c r="AG27" s="14"/>
      <c r="AH27" s="14"/>
      <c r="AI27" s="127"/>
      <c r="AJ27" s="128">
        <f>AJ24</f>
        <v>0</v>
      </c>
      <c r="AK27" s="26"/>
      <c r="AL27" s="92" t="s">
        <v>58</v>
      </c>
      <c r="AM27" s="80">
        <v>3</v>
      </c>
      <c r="AN27" s="57"/>
    </row>
    <row r="28" spans="1:40" s="19" customFormat="1" ht="15.95" customHeight="1">
      <c r="A28" s="57"/>
      <c r="B28" s="77"/>
      <c r="C28" s="22" t="str">
        <f>C27</f>
        <v>Duke</v>
      </c>
      <c r="D28" s="46"/>
      <c r="E28" s="91"/>
      <c r="F28" s="133"/>
      <c r="G28" s="14"/>
      <c r="H28" s="14"/>
      <c r="I28" s="126"/>
      <c r="J28" s="118"/>
      <c r="K28" s="128"/>
      <c r="L28" s="141"/>
      <c r="M28" s="117"/>
      <c r="N28" s="117"/>
      <c r="O28" s="117"/>
      <c r="P28" s="141"/>
      <c r="Q28" s="117"/>
      <c r="R28" s="117"/>
      <c r="S28" s="10"/>
      <c r="T28" s="10"/>
      <c r="U28" s="10"/>
      <c r="V28" s="119"/>
      <c r="W28" s="119"/>
      <c r="X28" s="119"/>
      <c r="Y28" s="127"/>
      <c r="Z28" s="119"/>
      <c r="AA28" s="119"/>
      <c r="AB28" s="119"/>
      <c r="AC28" s="127"/>
      <c r="AD28" s="128"/>
      <c r="AE28" s="119"/>
      <c r="AF28" s="127"/>
      <c r="AG28" s="14"/>
      <c r="AH28" s="119"/>
      <c r="AI28" s="135"/>
      <c r="AJ28" s="91"/>
      <c r="AK28" s="50"/>
      <c r="AL28" s="28" t="str">
        <f>AL27</f>
        <v>Seton Hall</v>
      </c>
      <c r="AM28" s="81"/>
      <c r="AN28" s="57"/>
    </row>
    <row r="29" spans="1:40" s="19" customFormat="1" ht="15.95" customHeight="1">
      <c r="A29" s="57"/>
      <c r="B29" s="78">
        <v>14</v>
      </c>
      <c r="C29" s="90" t="s">
        <v>28</v>
      </c>
      <c r="D29" s="23"/>
      <c r="E29" s="118"/>
      <c r="F29" s="118"/>
      <c r="G29" s="117"/>
      <c r="H29" s="118"/>
      <c r="I29" s="126"/>
      <c r="J29" s="14"/>
      <c r="K29" s="140">
        <f>K14</f>
        <v>0</v>
      </c>
      <c r="L29" s="139"/>
      <c r="M29" s="117"/>
      <c r="N29" s="117"/>
      <c r="O29" s="117"/>
      <c r="P29" s="141"/>
      <c r="Q29" s="117"/>
      <c r="R29" s="117"/>
      <c r="S29" s="10"/>
      <c r="T29" s="10"/>
      <c r="U29" s="10"/>
      <c r="V29" s="119"/>
      <c r="W29" s="119"/>
      <c r="X29" s="119"/>
      <c r="Y29" s="127"/>
      <c r="Z29" s="119"/>
      <c r="AA29" s="119"/>
      <c r="AB29" s="119"/>
      <c r="AC29" s="127"/>
      <c r="AD29" s="140">
        <f>AD14</f>
        <v>0</v>
      </c>
      <c r="AE29" s="14"/>
      <c r="AF29" s="127"/>
      <c r="AG29" s="118"/>
      <c r="AH29" s="119"/>
      <c r="AI29" s="119"/>
      <c r="AJ29" s="136"/>
      <c r="AK29" s="26"/>
      <c r="AL29" s="93" t="s">
        <v>59</v>
      </c>
      <c r="AM29" s="80">
        <v>14</v>
      </c>
      <c r="AN29" s="57"/>
    </row>
    <row r="30" spans="1:40" s="19" customFormat="1" ht="15.95" customHeight="1">
      <c r="A30" s="57"/>
      <c r="B30" s="79"/>
      <c r="C30" s="25"/>
      <c r="D30" s="23"/>
      <c r="E30" s="118"/>
      <c r="F30" s="118"/>
      <c r="G30" s="117"/>
      <c r="H30" s="118"/>
      <c r="I30" s="126"/>
      <c r="J30" s="147"/>
      <c r="K30" s="91"/>
      <c r="L30" s="148"/>
      <c r="M30" s="117"/>
      <c r="N30" s="117"/>
      <c r="O30" s="117"/>
      <c r="P30" s="141"/>
      <c r="Q30" s="117"/>
      <c r="R30" s="117"/>
      <c r="S30" s="10"/>
      <c r="T30" s="10"/>
      <c r="U30" s="10"/>
      <c r="V30" s="119"/>
      <c r="W30" s="119"/>
      <c r="X30" s="119"/>
      <c r="Y30" s="127"/>
      <c r="Z30" s="119"/>
      <c r="AA30" s="119"/>
      <c r="AB30" s="119"/>
      <c r="AC30" s="135"/>
      <c r="AD30" s="91"/>
      <c r="AE30" s="143"/>
      <c r="AF30" s="127"/>
      <c r="AG30" s="118"/>
      <c r="AH30" s="119"/>
      <c r="AI30" s="119"/>
      <c r="AJ30" s="136"/>
      <c r="AK30" s="26"/>
      <c r="AL30" s="42"/>
      <c r="AM30" s="81"/>
      <c r="AN30" s="57"/>
    </row>
    <row r="31" spans="1:40" s="19" customFormat="1" ht="15.95" customHeight="1">
      <c r="A31" s="57"/>
      <c r="B31" s="76">
        <v>7</v>
      </c>
      <c r="C31" s="89" t="s">
        <v>29</v>
      </c>
      <c r="D31" s="23"/>
      <c r="E31" s="118"/>
      <c r="F31" s="118"/>
      <c r="G31" s="117"/>
      <c r="H31" s="118"/>
      <c r="I31" s="126"/>
      <c r="J31" s="118"/>
      <c r="K31" s="119"/>
      <c r="L31" s="119"/>
      <c r="M31" s="117"/>
      <c r="N31" s="117"/>
      <c r="O31" s="117"/>
      <c r="P31" s="141"/>
      <c r="Q31" s="117"/>
      <c r="R31" s="117"/>
      <c r="S31" s="10"/>
      <c r="T31" s="10"/>
      <c r="U31" s="10"/>
      <c r="V31" s="119"/>
      <c r="W31" s="119"/>
      <c r="X31" s="119"/>
      <c r="Y31" s="127"/>
      <c r="Z31" s="119"/>
      <c r="AA31" s="119"/>
      <c r="AB31" s="119"/>
      <c r="AC31" s="119"/>
      <c r="AD31" s="119"/>
      <c r="AE31" s="119"/>
      <c r="AF31" s="127"/>
      <c r="AG31" s="118"/>
      <c r="AH31" s="119"/>
      <c r="AI31" s="119"/>
      <c r="AJ31" s="136"/>
      <c r="AK31" s="26"/>
      <c r="AL31" s="92" t="s">
        <v>60</v>
      </c>
      <c r="AM31" s="80">
        <v>7</v>
      </c>
      <c r="AN31" s="57"/>
    </row>
    <row r="32" spans="1:40" s="19" customFormat="1" ht="15.95" customHeight="1">
      <c r="A32" s="16"/>
      <c r="B32" s="77"/>
      <c r="C32" s="22" t="str">
        <f>C31</f>
        <v>Providence</v>
      </c>
      <c r="D32" s="23"/>
      <c r="E32" s="89"/>
      <c r="F32" s="116"/>
      <c r="G32" s="117"/>
      <c r="H32" s="125"/>
      <c r="I32" s="126"/>
      <c r="J32" s="118"/>
      <c r="K32" s="117"/>
      <c r="L32" s="117"/>
      <c r="M32" s="117"/>
      <c r="N32" s="117"/>
      <c r="O32" s="117"/>
      <c r="P32" s="141"/>
      <c r="Q32" s="117"/>
      <c r="R32" s="117"/>
      <c r="S32" s="10"/>
      <c r="T32" s="10"/>
      <c r="U32" s="10"/>
      <c r="V32" s="119"/>
      <c r="W32" s="119"/>
      <c r="X32" s="119"/>
      <c r="Y32" s="127"/>
      <c r="Z32" s="119"/>
      <c r="AA32" s="119"/>
      <c r="AB32" s="119"/>
      <c r="AC32" s="119"/>
      <c r="AD32" s="119"/>
      <c r="AE32" s="119"/>
      <c r="AF32" s="127"/>
      <c r="AG32" s="125"/>
      <c r="AH32" s="119"/>
      <c r="AI32" s="120"/>
      <c r="AJ32" s="89"/>
      <c r="AK32" s="26"/>
      <c r="AL32" s="28" t="str">
        <f>AL31</f>
        <v>Arizona</v>
      </c>
      <c r="AM32" s="81"/>
      <c r="AN32" s="16"/>
    </row>
    <row r="33" spans="1:40" s="19" customFormat="1" ht="15.95" customHeight="1">
      <c r="A33" s="16"/>
      <c r="B33" s="78">
        <v>10</v>
      </c>
      <c r="C33" s="90" t="s">
        <v>30</v>
      </c>
      <c r="D33" s="30"/>
      <c r="E33" s="121"/>
      <c r="F33" s="122"/>
      <c r="G33" s="14"/>
      <c r="H33" s="140">
        <f>H26</f>
        <v>0</v>
      </c>
      <c r="I33" s="126"/>
      <c r="J33" s="118"/>
      <c r="K33" s="117"/>
      <c r="L33" s="117"/>
      <c r="M33" s="117"/>
      <c r="N33" s="117"/>
      <c r="O33" s="117"/>
      <c r="P33" s="141"/>
      <c r="Q33" s="117"/>
      <c r="R33" s="117"/>
      <c r="S33" s="10"/>
      <c r="T33" s="10"/>
      <c r="U33" s="10"/>
      <c r="V33" s="119"/>
      <c r="W33" s="119"/>
      <c r="X33" s="119"/>
      <c r="Y33" s="127"/>
      <c r="Z33" s="119"/>
      <c r="AA33" s="119"/>
      <c r="AB33" s="119"/>
      <c r="AC33" s="119"/>
      <c r="AD33" s="119"/>
      <c r="AE33" s="119"/>
      <c r="AF33" s="134"/>
      <c r="AG33" s="140">
        <f>AG26</f>
        <v>0</v>
      </c>
      <c r="AH33" s="14"/>
      <c r="AI33" s="123"/>
      <c r="AJ33" s="124"/>
      <c r="AK33" s="35"/>
      <c r="AL33" s="93" t="s">
        <v>61</v>
      </c>
      <c r="AM33" s="80">
        <v>10</v>
      </c>
      <c r="AN33" s="16"/>
    </row>
    <row r="34" spans="1:40" s="19" customFormat="1" ht="15.95" customHeight="1">
      <c r="A34" s="16"/>
      <c r="B34" s="79"/>
      <c r="C34" s="25"/>
      <c r="D34" s="23"/>
      <c r="E34" s="125"/>
      <c r="F34" s="126"/>
      <c r="G34" s="142"/>
      <c r="H34" s="91"/>
      <c r="I34" s="133"/>
      <c r="J34" s="118"/>
      <c r="K34" s="117"/>
      <c r="L34" s="117"/>
      <c r="M34" s="117"/>
      <c r="N34" s="117"/>
      <c r="O34" s="117"/>
      <c r="P34" s="141"/>
      <c r="Q34" s="117"/>
      <c r="R34" s="117"/>
      <c r="S34" s="10"/>
      <c r="T34" s="149"/>
      <c r="U34" s="10"/>
      <c r="V34" s="119"/>
      <c r="W34" s="119"/>
      <c r="X34" s="119"/>
      <c r="Y34" s="127"/>
      <c r="Z34" s="119"/>
      <c r="AA34" s="119"/>
      <c r="AB34" s="119"/>
      <c r="AC34" s="119"/>
      <c r="AD34" s="119"/>
      <c r="AE34" s="119"/>
      <c r="AF34" s="135"/>
      <c r="AG34" s="91"/>
      <c r="AH34" s="143"/>
      <c r="AI34" s="127"/>
      <c r="AJ34" s="128"/>
      <c r="AK34" s="26"/>
      <c r="AL34" s="42"/>
      <c r="AM34" s="81"/>
      <c r="AN34" s="16"/>
    </row>
    <row r="35" spans="1:40" s="19" customFormat="1" ht="15.95" customHeight="1">
      <c r="A35" s="16"/>
      <c r="B35" s="76">
        <v>2</v>
      </c>
      <c r="C35" s="89" t="s">
        <v>31</v>
      </c>
      <c r="D35" s="23"/>
      <c r="E35" s="129">
        <f>E32</f>
        <v>0</v>
      </c>
      <c r="F35" s="126"/>
      <c r="G35" s="117"/>
      <c r="H35" s="119"/>
      <c r="I35" s="119"/>
      <c r="J35" s="118"/>
      <c r="K35" s="117"/>
      <c r="L35" s="117"/>
      <c r="M35" s="117"/>
      <c r="N35" s="117"/>
      <c r="O35" s="117"/>
      <c r="P35" s="141"/>
      <c r="Q35" s="117"/>
      <c r="R35" s="117"/>
      <c r="S35" s="150"/>
      <c r="T35" s="151">
        <f>O39</f>
        <v>0</v>
      </c>
      <c r="U35" s="150"/>
      <c r="V35" s="152"/>
      <c r="W35" s="119"/>
      <c r="X35" s="119"/>
      <c r="Y35" s="127"/>
      <c r="Z35" s="119"/>
      <c r="AA35" s="119"/>
      <c r="AB35" s="119"/>
      <c r="AC35" s="119"/>
      <c r="AD35" s="119"/>
      <c r="AE35" s="119"/>
      <c r="AF35" s="119"/>
      <c r="AG35" s="119"/>
      <c r="AH35" s="119"/>
      <c r="AI35" s="127"/>
      <c r="AJ35" s="128">
        <f>AJ32</f>
        <v>0</v>
      </c>
      <c r="AK35" s="26"/>
      <c r="AL35" s="92" t="s">
        <v>62</v>
      </c>
      <c r="AM35" s="80">
        <v>2</v>
      </c>
      <c r="AN35" s="16"/>
    </row>
    <row r="36" spans="1:40" s="19" customFormat="1" ht="15.95" customHeight="1">
      <c r="A36" s="16"/>
      <c r="B36" s="77"/>
      <c r="C36" s="22" t="str">
        <f>C35</f>
        <v>Kentucky</v>
      </c>
      <c r="D36" s="46"/>
      <c r="E36" s="91"/>
      <c r="F36" s="133"/>
      <c r="G36" s="117"/>
      <c r="H36" s="118"/>
      <c r="I36" s="118"/>
      <c r="J36" s="118"/>
      <c r="K36" s="117"/>
      <c r="L36" s="117"/>
      <c r="M36" s="117"/>
      <c r="N36" s="117"/>
      <c r="O36" s="117"/>
      <c r="P36" s="141"/>
      <c r="Q36" s="117"/>
      <c r="R36" s="117"/>
      <c r="S36" s="150"/>
      <c r="T36" s="149">
        <f>W39</f>
        <v>0</v>
      </c>
      <c r="U36" s="150"/>
      <c r="V36" s="152"/>
      <c r="W36" s="119"/>
      <c r="X36" s="119"/>
      <c r="Y36" s="127"/>
      <c r="Z36" s="119"/>
      <c r="AA36" s="119"/>
      <c r="AB36" s="119"/>
      <c r="AC36" s="119"/>
      <c r="AD36" s="119"/>
      <c r="AE36" s="119"/>
      <c r="AF36" s="119"/>
      <c r="AG36" s="119"/>
      <c r="AH36" s="119"/>
      <c r="AI36" s="135"/>
      <c r="AJ36" s="91"/>
      <c r="AK36" s="50"/>
      <c r="AL36" s="28" t="str">
        <f>AL35</f>
        <v>San Diego St.</v>
      </c>
      <c r="AM36" s="81"/>
      <c r="AN36" s="16"/>
    </row>
    <row r="37" spans="1:40" s="19" customFormat="1" ht="15.95" customHeight="1">
      <c r="A37" s="16"/>
      <c r="B37" s="78">
        <v>15</v>
      </c>
      <c r="C37" s="90" t="s">
        <v>32</v>
      </c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23"/>
      <c r="P37" s="56"/>
      <c r="Q37" s="23"/>
      <c r="R37" s="23"/>
      <c r="S37" s="64"/>
      <c r="T37" s="64"/>
      <c r="U37" s="64"/>
      <c r="V37" s="66"/>
      <c r="W37" s="26"/>
      <c r="X37" s="26"/>
      <c r="Y37" s="40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42"/>
      <c r="AK37" s="26"/>
      <c r="AL37" s="93" t="s">
        <v>63</v>
      </c>
      <c r="AM37" s="80">
        <v>15</v>
      </c>
      <c r="AN37" s="16"/>
    </row>
    <row r="38" spans="1:40" s="19" customFormat="1" ht="15.95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67"/>
      <c r="Q38" s="23"/>
      <c r="R38" s="23"/>
      <c r="S38" s="64"/>
      <c r="T38" s="64"/>
      <c r="U38" s="64"/>
      <c r="V38" s="66"/>
      <c r="W38" s="26"/>
      <c r="X38" s="26"/>
      <c r="Y38" s="40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2"/>
      <c r="AK38" s="26"/>
      <c r="AL38" s="42"/>
      <c r="AM38" s="26"/>
      <c r="AN38" s="16"/>
    </row>
    <row r="39" spans="1:40" s="19" customFormat="1" ht="15.95" customHeight="1">
      <c r="A39" s="16"/>
      <c r="B39" s="23"/>
      <c r="C39" s="172" t="s">
        <v>89</v>
      </c>
      <c r="D39" s="172"/>
      <c r="E39" s="172"/>
      <c r="F39" s="25"/>
      <c r="G39" s="23"/>
      <c r="H39" s="25"/>
      <c r="I39" s="25"/>
      <c r="J39" s="25"/>
      <c r="K39" s="23"/>
      <c r="L39" s="23"/>
      <c r="M39" s="23"/>
      <c r="N39" s="23"/>
      <c r="O39" s="173"/>
      <c r="P39" s="174"/>
      <c r="Q39" s="175"/>
      <c r="R39" s="176"/>
      <c r="S39" s="64"/>
      <c r="T39" s="64"/>
      <c r="U39" s="64"/>
      <c r="V39" s="66"/>
      <c r="W39" s="173"/>
      <c r="X39" s="175"/>
      <c r="Y39" s="175"/>
      <c r="Z39" s="176"/>
      <c r="AA39" s="26"/>
      <c r="AB39" s="26"/>
      <c r="AC39" s="26"/>
      <c r="AD39" s="26"/>
      <c r="AE39" s="26"/>
      <c r="AF39" s="26"/>
      <c r="AG39" s="26"/>
      <c r="AH39" s="26"/>
      <c r="AI39" s="26"/>
      <c r="AJ39" s="42"/>
      <c r="AK39" s="26"/>
      <c r="AL39" s="198" t="s">
        <v>91</v>
      </c>
      <c r="AM39" s="198"/>
      <c r="AN39" s="16"/>
    </row>
    <row r="40" spans="1:40" s="19" customFormat="1" ht="15.95" customHeight="1">
      <c r="A40" s="16"/>
      <c r="B40" s="23"/>
      <c r="C40" s="172"/>
      <c r="D40" s="172"/>
      <c r="E40" s="172"/>
      <c r="F40" s="25"/>
      <c r="G40" s="23"/>
      <c r="H40" s="25"/>
      <c r="I40" s="25"/>
      <c r="J40" s="25"/>
      <c r="K40" s="23"/>
      <c r="L40" s="23"/>
      <c r="M40" s="23"/>
      <c r="N40" s="23"/>
      <c r="O40" s="177"/>
      <c r="P40" s="174"/>
      <c r="Q40" s="178"/>
      <c r="R40" s="179"/>
      <c r="S40" s="64"/>
      <c r="T40" s="64"/>
      <c r="U40" s="64"/>
      <c r="V40" s="66"/>
      <c r="W40" s="177"/>
      <c r="X40" s="178"/>
      <c r="Y40" s="178"/>
      <c r="Z40" s="179"/>
      <c r="AA40" s="26"/>
      <c r="AB40" s="26"/>
      <c r="AC40" s="26"/>
      <c r="AD40" s="26"/>
      <c r="AE40" s="26"/>
      <c r="AF40" s="26"/>
      <c r="AG40" s="26"/>
      <c r="AH40" s="26"/>
      <c r="AI40" s="26"/>
      <c r="AJ40" s="42"/>
      <c r="AK40" s="26"/>
      <c r="AL40" s="198"/>
      <c r="AM40" s="198"/>
      <c r="AN40" s="16"/>
    </row>
    <row r="41" spans="1:40" s="19" customFormat="1" ht="15.95" customHeight="1">
      <c r="A41" s="16"/>
      <c r="B41" s="23"/>
      <c r="C41" s="172"/>
      <c r="D41" s="172"/>
      <c r="E41" s="172"/>
      <c r="F41" s="25"/>
      <c r="G41" s="23"/>
      <c r="H41" s="25"/>
      <c r="I41" s="25"/>
      <c r="J41" s="25"/>
      <c r="K41" s="23"/>
      <c r="L41" s="23"/>
      <c r="M41" s="23"/>
      <c r="N41" s="23"/>
      <c r="O41" s="23"/>
      <c r="P41" s="53"/>
      <c r="Q41" s="23"/>
      <c r="R41" s="23"/>
      <c r="S41" s="64"/>
      <c r="T41" s="64"/>
      <c r="U41" s="64"/>
      <c r="V41" s="66"/>
      <c r="W41" s="26"/>
      <c r="X41" s="26"/>
      <c r="Y41" s="40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42"/>
      <c r="AK41" s="26"/>
      <c r="AL41" s="198"/>
      <c r="AM41" s="198"/>
      <c r="AN41" s="16"/>
    </row>
    <row r="42" spans="1:40" s="19" customFormat="1" ht="15.95" customHeight="1">
      <c r="A42" s="16"/>
      <c r="B42" s="76">
        <v>1</v>
      </c>
      <c r="C42" s="89" t="s">
        <v>33</v>
      </c>
      <c r="D42" s="23"/>
      <c r="E42" s="25"/>
      <c r="F42" s="25"/>
      <c r="G42" s="23"/>
      <c r="H42" s="25"/>
      <c r="I42" s="25"/>
      <c r="J42" s="25"/>
      <c r="K42" s="23"/>
      <c r="L42" s="23"/>
      <c r="M42" s="23"/>
      <c r="N42" s="23"/>
      <c r="O42" s="23"/>
      <c r="P42" s="56"/>
      <c r="Q42" s="23"/>
      <c r="R42" s="23"/>
      <c r="S42" s="64"/>
      <c r="T42" s="64"/>
      <c r="U42" s="64"/>
      <c r="V42" s="66"/>
      <c r="W42" s="26"/>
      <c r="X42" s="26"/>
      <c r="Y42" s="40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42"/>
      <c r="AK42" s="26"/>
      <c r="AL42" s="92" t="s">
        <v>64</v>
      </c>
      <c r="AM42" s="80">
        <v>1</v>
      </c>
      <c r="AN42" s="16"/>
    </row>
    <row r="43" spans="1:40" s="19" customFormat="1" ht="15.95" customHeight="1">
      <c r="A43" s="16"/>
      <c r="B43" s="77"/>
      <c r="C43" s="22" t="str">
        <f>C42</f>
        <v>Dayton</v>
      </c>
      <c r="D43" s="23"/>
      <c r="E43" s="89"/>
      <c r="F43" s="116"/>
      <c r="G43" s="117"/>
      <c r="H43" s="118"/>
      <c r="I43" s="118"/>
      <c r="J43" s="118"/>
      <c r="K43" s="117"/>
      <c r="L43" s="117"/>
      <c r="M43" s="117"/>
      <c r="N43" s="117"/>
      <c r="O43" s="23"/>
      <c r="P43" s="56"/>
      <c r="Q43" s="23"/>
      <c r="R43" s="23"/>
      <c r="S43" s="64"/>
      <c r="T43" s="64"/>
      <c r="U43" s="64"/>
      <c r="V43" s="66"/>
      <c r="W43" s="26"/>
      <c r="X43" s="26"/>
      <c r="Y43" s="40"/>
      <c r="Z43" s="26"/>
      <c r="AA43" s="119"/>
      <c r="AB43" s="119"/>
      <c r="AC43" s="119"/>
      <c r="AD43" s="119"/>
      <c r="AE43" s="119"/>
      <c r="AF43" s="119"/>
      <c r="AG43" s="119"/>
      <c r="AH43" s="119"/>
      <c r="AI43" s="120"/>
      <c r="AJ43" s="89"/>
      <c r="AK43" s="26"/>
      <c r="AL43" s="28" t="str">
        <f>AL42</f>
        <v>Baylor</v>
      </c>
      <c r="AM43" s="81"/>
      <c r="AN43" s="16"/>
    </row>
    <row r="44" spans="1:40" s="19" customFormat="1" ht="15.95" customHeight="1">
      <c r="A44" s="16"/>
      <c r="B44" s="78">
        <v>16</v>
      </c>
      <c r="C44" s="90" t="s">
        <v>34</v>
      </c>
      <c r="D44" s="30"/>
      <c r="E44" s="153"/>
      <c r="F44" s="122"/>
      <c r="G44" s="117"/>
      <c r="H44" s="117"/>
      <c r="I44" s="118"/>
      <c r="J44" s="118"/>
      <c r="K44" s="117"/>
      <c r="L44" s="117"/>
      <c r="M44" s="117"/>
      <c r="N44" s="117"/>
      <c r="O44" s="23"/>
      <c r="P44" s="56"/>
      <c r="Q44" s="23"/>
      <c r="R44" s="215"/>
      <c r="S44" s="216"/>
      <c r="T44" s="216"/>
      <c r="U44" s="216"/>
      <c r="V44" s="216"/>
      <c r="W44" s="217"/>
      <c r="X44" s="26"/>
      <c r="Y44" s="40"/>
      <c r="Z44" s="26"/>
      <c r="AA44" s="119"/>
      <c r="AB44" s="119"/>
      <c r="AC44" s="119"/>
      <c r="AD44" s="119"/>
      <c r="AE44" s="119"/>
      <c r="AF44" s="119"/>
      <c r="AG44" s="119"/>
      <c r="AH44" s="119"/>
      <c r="AI44" s="123"/>
      <c r="AJ44" s="124"/>
      <c r="AK44" s="35"/>
      <c r="AL44" s="93" t="s">
        <v>65</v>
      </c>
      <c r="AM44" s="80">
        <v>16</v>
      </c>
      <c r="AN44" s="16"/>
    </row>
    <row r="45" spans="1:40" s="19" customFormat="1" ht="15.95" customHeight="1">
      <c r="A45" s="16"/>
      <c r="B45" s="79"/>
      <c r="C45" s="25"/>
      <c r="D45" s="23"/>
      <c r="E45" s="129"/>
      <c r="F45" s="126"/>
      <c r="G45" s="117"/>
      <c r="H45" s="89"/>
      <c r="I45" s="116"/>
      <c r="J45" s="118"/>
      <c r="K45" s="117"/>
      <c r="L45" s="117"/>
      <c r="M45" s="117"/>
      <c r="N45" s="117"/>
      <c r="O45" s="23"/>
      <c r="P45" s="56"/>
      <c r="Q45" s="23"/>
      <c r="R45" s="218"/>
      <c r="S45" s="219"/>
      <c r="T45" s="219"/>
      <c r="U45" s="219"/>
      <c r="V45" s="219"/>
      <c r="W45" s="220"/>
      <c r="X45" s="26"/>
      <c r="Y45" s="40"/>
      <c r="Z45" s="26"/>
      <c r="AA45" s="119"/>
      <c r="AB45" s="119"/>
      <c r="AC45" s="119"/>
      <c r="AD45" s="119"/>
      <c r="AE45" s="119"/>
      <c r="AF45" s="120"/>
      <c r="AG45" s="89"/>
      <c r="AH45" s="119"/>
      <c r="AI45" s="127"/>
      <c r="AJ45" s="128"/>
      <c r="AK45" s="26"/>
      <c r="AL45" s="42"/>
      <c r="AM45" s="81"/>
      <c r="AN45" s="16"/>
    </row>
    <row r="46" spans="1:40" s="19" customFormat="1" ht="15.95" customHeight="1">
      <c r="A46" s="16"/>
      <c r="B46" s="76">
        <v>8</v>
      </c>
      <c r="C46" s="89" t="s">
        <v>35</v>
      </c>
      <c r="D46" s="23"/>
      <c r="E46" s="129">
        <f>E43</f>
        <v>0</v>
      </c>
      <c r="F46" s="126"/>
      <c r="G46" s="130"/>
      <c r="H46" s="131"/>
      <c r="I46" s="122"/>
      <c r="J46" s="118"/>
      <c r="K46" s="117"/>
      <c r="L46" s="117"/>
      <c r="M46" s="117"/>
      <c r="N46" s="117"/>
      <c r="O46" s="23"/>
      <c r="P46" s="56"/>
      <c r="Q46" s="23"/>
      <c r="R46" s="186" t="s">
        <v>6</v>
      </c>
      <c r="S46" s="186"/>
      <c r="T46" s="186"/>
      <c r="U46" s="186"/>
      <c r="V46" s="186"/>
      <c r="W46" s="186"/>
      <c r="X46" s="26"/>
      <c r="Y46" s="40"/>
      <c r="Z46" s="26"/>
      <c r="AA46" s="119"/>
      <c r="AB46" s="119"/>
      <c r="AC46" s="119"/>
      <c r="AD46" s="119"/>
      <c r="AE46" s="119"/>
      <c r="AF46" s="123"/>
      <c r="AG46" s="132"/>
      <c r="AH46" s="132"/>
      <c r="AI46" s="127"/>
      <c r="AJ46" s="128">
        <f>AJ43</f>
        <v>0</v>
      </c>
      <c r="AK46" s="26"/>
      <c r="AL46" s="92" t="s">
        <v>66</v>
      </c>
      <c r="AM46" s="80">
        <v>8</v>
      </c>
      <c r="AN46" s="16"/>
    </row>
    <row r="47" spans="1:40" s="19" customFormat="1" ht="15.95" customHeight="1">
      <c r="A47" s="16"/>
      <c r="B47" s="77"/>
      <c r="C47" s="22" t="str">
        <f>C46</f>
        <v>Colorado</v>
      </c>
      <c r="D47" s="46"/>
      <c r="E47" s="91"/>
      <c r="F47" s="133"/>
      <c r="G47" s="14"/>
      <c r="H47" s="14"/>
      <c r="I47" s="126"/>
      <c r="J47" s="118"/>
      <c r="K47" s="117"/>
      <c r="L47" s="117"/>
      <c r="M47" s="117"/>
      <c r="N47" s="117"/>
      <c r="O47" s="23"/>
      <c r="P47" s="56"/>
      <c r="Q47" s="23"/>
      <c r="R47" s="187"/>
      <c r="S47" s="187"/>
      <c r="T47" s="187"/>
      <c r="U47" s="187"/>
      <c r="V47" s="187"/>
      <c r="W47" s="187"/>
      <c r="X47" s="26"/>
      <c r="Y47" s="40"/>
      <c r="Z47" s="26"/>
      <c r="AA47" s="119"/>
      <c r="AB47" s="119"/>
      <c r="AC47" s="119"/>
      <c r="AD47" s="119"/>
      <c r="AE47" s="119"/>
      <c r="AF47" s="127"/>
      <c r="AG47" s="14"/>
      <c r="AH47" s="14"/>
      <c r="AI47" s="135"/>
      <c r="AJ47" s="91"/>
      <c r="AK47" s="50"/>
      <c r="AL47" s="28" t="str">
        <f>AL46</f>
        <v>St. Mary's</v>
      </c>
      <c r="AM47" s="81"/>
      <c r="AN47" s="16"/>
    </row>
    <row r="48" spans="1:40" s="19" customFormat="1" ht="15.95" customHeight="1">
      <c r="A48" s="16"/>
      <c r="B48" s="78">
        <v>9</v>
      </c>
      <c r="C48" s="90" t="s">
        <v>36</v>
      </c>
      <c r="D48" s="23"/>
      <c r="E48" s="118"/>
      <c r="F48" s="118"/>
      <c r="G48" s="117"/>
      <c r="H48" s="118"/>
      <c r="I48" s="126"/>
      <c r="J48" s="118"/>
      <c r="K48" s="117"/>
      <c r="L48" s="117"/>
      <c r="M48" s="117"/>
      <c r="N48" s="117"/>
      <c r="O48" s="23"/>
      <c r="P48" s="56"/>
      <c r="Q48" s="23"/>
      <c r="R48" s="23"/>
      <c r="S48" s="16"/>
      <c r="T48" s="16"/>
      <c r="U48" s="16"/>
      <c r="V48" s="26"/>
      <c r="W48" s="26"/>
      <c r="X48" s="26"/>
      <c r="Y48" s="40"/>
      <c r="Z48" s="26"/>
      <c r="AA48" s="119"/>
      <c r="AB48" s="119"/>
      <c r="AC48" s="119"/>
      <c r="AD48" s="119"/>
      <c r="AE48" s="119"/>
      <c r="AF48" s="127"/>
      <c r="AG48" s="118"/>
      <c r="AH48" s="119"/>
      <c r="AI48" s="119"/>
      <c r="AJ48" s="136"/>
      <c r="AK48" s="26"/>
      <c r="AL48" s="93" t="s">
        <v>67</v>
      </c>
      <c r="AM48" s="80">
        <v>9</v>
      </c>
      <c r="AN48" s="16"/>
    </row>
    <row r="49" spans="1:40" s="19" customFormat="1" ht="15.95" customHeight="1">
      <c r="A49" s="16"/>
      <c r="B49" s="79"/>
      <c r="C49" s="25"/>
      <c r="D49" s="23"/>
      <c r="E49" s="118"/>
      <c r="F49" s="118"/>
      <c r="G49" s="117"/>
      <c r="H49" s="118"/>
      <c r="I49" s="126"/>
      <c r="J49" s="118"/>
      <c r="K49" s="89"/>
      <c r="L49" s="137"/>
      <c r="M49" s="117"/>
      <c r="N49" s="117"/>
      <c r="O49" s="23"/>
      <c r="P49" s="56"/>
      <c r="Q49" s="23"/>
      <c r="R49" s="23"/>
      <c r="S49" s="16"/>
      <c r="T49" s="16"/>
      <c r="U49" s="16"/>
      <c r="V49" s="26"/>
      <c r="W49" s="26"/>
      <c r="X49" s="26"/>
      <c r="Y49" s="40"/>
      <c r="Z49" s="26"/>
      <c r="AA49" s="119"/>
      <c r="AB49" s="119"/>
      <c r="AC49" s="120"/>
      <c r="AD49" s="89"/>
      <c r="AE49" s="119"/>
      <c r="AF49" s="127"/>
      <c r="AG49" s="118"/>
      <c r="AH49" s="119"/>
      <c r="AI49" s="119"/>
      <c r="AJ49" s="136"/>
      <c r="AK49" s="26"/>
      <c r="AL49" s="42"/>
      <c r="AM49" s="81"/>
      <c r="AN49" s="16"/>
    </row>
    <row r="50" spans="1:40" s="19" customFormat="1" ht="15.95" customHeight="1">
      <c r="A50" s="16"/>
      <c r="B50" s="76">
        <v>5</v>
      </c>
      <c r="C50" s="89" t="s">
        <v>37</v>
      </c>
      <c r="D50" s="23"/>
      <c r="E50" s="118"/>
      <c r="F50" s="118"/>
      <c r="G50" s="117"/>
      <c r="H50" s="118"/>
      <c r="I50" s="126"/>
      <c r="J50" s="131"/>
      <c r="K50" s="130"/>
      <c r="L50" s="138"/>
      <c r="M50" s="117"/>
      <c r="N50" s="117"/>
      <c r="O50" s="23"/>
      <c r="P50" s="56"/>
      <c r="Q50" s="23"/>
      <c r="R50" s="23"/>
      <c r="S50" s="188" t="s">
        <v>7</v>
      </c>
      <c r="T50" s="188"/>
      <c r="U50" s="188"/>
      <c r="V50" s="188"/>
      <c r="W50" s="26"/>
      <c r="X50" s="26"/>
      <c r="Y50" s="40"/>
      <c r="Z50" s="26"/>
      <c r="AA50" s="119"/>
      <c r="AB50" s="119"/>
      <c r="AC50" s="123"/>
      <c r="AD50" s="132"/>
      <c r="AE50" s="132"/>
      <c r="AF50" s="127"/>
      <c r="AG50" s="118"/>
      <c r="AH50" s="119"/>
      <c r="AI50" s="119"/>
      <c r="AJ50" s="136"/>
      <c r="AK50" s="26"/>
      <c r="AL50" s="92" t="s">
        <v>68</v>
      </c>
      <c r="AM50" s="80">
        <v>5</v>
      </c>
      <c r="AN50" s="16"/>
    </row>
    <row r="51" spans="1:40" s="19" customFormat="1" ht="15.95" customHeight="1">
      <c r="A51" s="16"/>
      <c r="B51" s="77"/>
      <c r="C51" s="22" t="str">
        <f>C50</f>
        <v>Butler</v>
      </c>
      <c r="D51" s="23"/>
      <c r="E51" s="89"/>
      <c r="F51" s="116"/>
      <c r="G51" s="117"/>
      <c r="H51" s="125"/>
      <c r="I51" s="126"/>
      <c r="J51" s="14"/>
      <c r="K51" s="14"/>
      <c r="L51" s="139"/>
      <c r="M51" s="117"/>
      <c r="N51" s="117"/>
      <c r="O51" s="23"/>
      <c r="P51" s="56"/>
      <c r="Q51" s="23"/>
      <c r="R51" s="23"/>
      <c r="S51" s="206"/>
      <c r="T51" s="207"/>
      <c r="U51" s="207"/>
      <c r="V51" s="208"/>
      <c r="W51" s="26"/>
      <c r="X51" s="26"/>
      <c r="Y51" s="40"/>
      <c r="Z51" s="26"/>
      <c r="AA51" s="119"/>
      <c r="AB51" s="119"/>
      <c r="AC51" s="127"/>
      <c r="AD51" s="14"/>
      <c r="AE51" s="14"/>
      <c r="AF51" s="127"/>
      <c r="AG51" s="125"/>
      <c r="AH51" s="119"/>
      <c r="AI51" s="120"/>
      <c r="AJ51" s="89"/>
      <c r="AK51" s="26"/>
      <c r="AL51" s="28" t="str">
        <f>AL50</f>
        <v>Ohio St.</v>
      </c>
      <c r="AM51" s="81"/>
      <c r="AN51" s="16"/>
    </row>
    <row r="52" spans="1:40" s="19" customFormat="1" ht="15.95" customHeight="1">
      <c r="A52" s="16"/>
      <c r="B52" s="78">
        <v>12</v>
      </c>
      <c r="C52" s="90" t="s">
        <v>38</v>
      </c>
      <c r="D52" s="30"/>
      <c r="E52" s="153"/>
      <c r="F52" s="122"/>
      <c r="G52" s="14"/>
      <c r="H52" s="140">
        <f>H45</f>
        <v>0</v>
      </c>
      <c r="I52" s="126"/>
      <c r="J52" s="118"/>
      <c r="K52" s="119"/>
      <c r="L52" s="141"/>
      <c r="M52" s="117"/>
      <c r="N52" s="117"/>
      <c r="O52" s="23"/>
      <c r="P52" s="56"/>
      <c r="Q52" s="23"/>
      <c r="R52" s="23"/>
      <c r="S52" s="209"/>
      <c r="T52" s="210"/>
      <c r="U52" s="210"/>
      <c r="V52" s="211"/>
      <c r="W52" s="26"/>
      <c r="X52" s="26"/>
      <c r="Y52" s="40"/>
      <c r="Z52" s="26"/>
      <c r="AA52" s="119"/>
      <c r="AB52" s="119"/>
      <c r="AC52" s="127"/>
      <c r="AD52" s="119"/>
      <c r="AE52" s="119"/>
      <c r="AF52" s="127"/>
      <c r="AG52" s="140">
        <f>AG45</f>
        <v>0</v>
      </c>
      <c r="AH52" s="14"/>
      <c r="AI52" s="123"/>
      <c r="AJ52" s="124"/>
      <c r="AK52" s="35"/>
      <c r="AL52" s="93" t="s">
        <v>69</v>
      </c>
      <c r="AM52" s="80">
        <v>12</v>
      </c>
      <c r="AN52" s="16"/>
    </row>
    <row r="53" spans="1:40" s="19" customFormat="1" ht="15.95" customHeight="1">
      <c r="A53" s="16"/>
      <c r="B53" s="79"/>
      <c r="C53" s="25"/>
      <c r="D53" s="23"/>
      <c r="E53" s="129"/>
      <c r="F53" s="126"/>
      <c r="G53" s="142"/>
      <c r="H53" s="91"/>
      <c r="I53" s="133"/>
      <c r="J53" s="118"/>
      <c r="K53" s="119"/>
      <c r="L53" s="141"/>
      <c r="M53" s="117"/>
      <c r="N53" s="117"/>
      <c r="O53" s="23"/>
      <c r="P53" s="56"/>
      <c r="Q53" s="23"/>
      <c r="R53" s="23"/>
      <c r="S53" s="212"/>
      <c r="T53" s="213"/>
      <c r="U53" s="213"/>
      <c r="V53" s="214"/>
      <c r="W53" s="26"/>
      <c r="X53" s="26"/>
      <c r="Y53" s="40"/>
      <c r="Z53" s="26"/>
      <c r="AA53" s="140">
        <f>AA19</f>
        <v>0</v>
      </c>
      <c r="AB53" s="119"/>
      <c r="AC53" s="127"/>
      <c r="AD53" s="119"/>
      <c r="AE53" s="119"/>
      <c r="AF53" s="135"/>
      <c r="AG53" s="91"/>
      <c r="AH53" s="143"/>
      <c r="AI53" s="127"/>
      <c r="AJ53" s="128"/>
      <c r="AK53" s="26"/>
      <c r="AL53" s="42"/>
      <c r="AM53" s="81"/>
      <c r="AN53" s="16"/>
    </row>
    <row r="54" spans="1:40" s="19" customFormat="1" ht="15.95" customHeight="1">
      <c r="A54" s="16"/>
      <c r="B54" s="76">
        <v>4</v>
      </c>
      <c r="C54" s="89" t="s">
        <v>39</v>
      </c>
      <c r="D54" s="23"/>
      <c r="E54" s="129">
        <f>E51</f>
        <v>0</v>
      </c>
      <c r="F54" s="126"/>
      <c r="G54" s="117"/>
      <c r="H54" s="119"/>
      <c r="I54" s="119"/>
      <c r="J54" s="118"/>
      <c r="K54" s="119"/>
      <c r="L54" s="141"/>
      <c r="M54" s="117"/>
      <c r="N54" s="117"/>
      <c r="O54" s="23"/>
      <c r="P54" s="56"/>
      <c r="Q54" s="23"/>
      <c r="R54" s="188" t="s">
        <v>8</v>
      </c>
      <c r="S54" s="188"/>
      <c r="T54" s="188"/>
      <c r="U54" s="188"/>
      <c r="V54" s="188"/>
      <c r="W54" s="188"/>
      <c r="X54" s="26"/>
      <c r="Y54" s="40"/>
      <c r="Z54" s="26"/>
      <c r="AA54" s="140">
        <f>AA20</f>
        <v>0</v>
      </c>
      <c r="AB54" s="119"/>
      <c r="AC54" s="127"/>
      <c r="AD54" s="119"/>
      <c r="AE54" s="119"/>
      <c r="AF54" s="119"/>
      <c r="AG54" s="119"/>
      <c r="AH54" s="119"/>
      <c r="AI54" s="127"/>
      <c r="AJ54" s="128">
        <f>AJ51</f>
        <v>0</v>
      </c>
      <c r="AK54" s="26"/>
      <c r="AL54" s="92" t="s">
        <v>70</v>
      </c>
      <c r="AM54" s="80">
        <v>4</v>
      </c>
      <c r="AN54" s="16"/>
    </row>
    <row r="55" spans="1:40" s="19" customFormat="1" ht="15.95" customHeight="1">
      <c r="A55" s="16"/>
      <c r="B55" s="77"/>
      <c r="C55" s="22" t="str">
        <f>C54</f>
        <v>Maryland</v>
      </c>
      <c r="D55" s="46"/>
      <c r="E55" s="91"/>
      <c r="F55" s="133"/>
      <c r="G55" s="117"/>
      <c r="H55" s="118"/>
      <c r="I55" s="118"/>
      <c r="J55" s="118"/>
      <c r="K55" s="119"/>
      <c r="L55" s="141"/>
      <c r="M55" s="117"/>
      <c r="N55" s="129"/>
      <c r="O55" s="23"/>
      <c r="P55" s="56"/>
      <c r="Q55" s="23"/>
      <c r="R55" s="188"/>
      <c r="S55" s="188"/>
      <c r="T55" s="188"/>
      <c r="U55" s="188"/>
      <c r="V55" s="188"/>
      <c r="W55" s="188"/>
      <c r="X55" s="26"/>
      <c r="Y55" s="40"/>
      <c r="Z55" s="26"/>
      <c r="AA55" s="140">
        <f>AA21</f>
        <v>0</v>
      </c>
      <c r="AB55" s="119"/>
      <c r="AC55" s="127"/>
      <c r="AD55" s="119"/>
      <c r="AE55" s="119"/>
      <c r="AF55" s="119"/>
      <c r="AG55" s="119"/>
      <c r="AH55" s="119"/>
      <c r="AI55" s="135"/>
      <c r="AJ55" s="91"/>
      <c r="AK55" s="50"/>
      <c r="AL55" s="28" t="str">
        <f>AL54</f>
        <v>Louisville</v>
      </c>
      <c r="AM55" s="81"/>
      <c r="AN55" s="16"/>
    </row>
    <row r="56" spans="1:40" s="19" customFormat="1" ht="15.95" customHeight="1">
      <c r="A56" s="16"/>
      <c r="B56" s="78">
        <v>13</v>
      </c>
      <c r="C56" s="90" t="s">
        <v>40</v>
      </c>
      <c r="D56" s="23"/>
      <c r="E56" s="118"/>
      <c r="F56" s="118"/>
      <c r="G56" s="117"/>
      <c r="H56" s="118"/>
      <c r="I56" s="118"/>
      <c r="J56" s="118"/>
      <c r="K56" s="119"/>
      <c r="L56" s="141"/>
      <c r="M56" s="14"/>
      <c r="N56" s="140">
        <f>N22</f>
        <v>0</v>
      </c>
      <c r="P56" s="54"/>
      <c r="R56" s="23"/>
      <c r="S56" s="16"/>
      <c r="T56" s="16"/>
      <c r="U56" s="16"/>
      <c r="V56" s="26"/>
      <c r="W56" s="26"/>
      <c r="X56" s="26"/>
      <c r="Y56" s="40"/>
      <c r="Z56" s="26"/>
      <c r="AA56" s="140">
        <f>AA22</f>
        <v>0</v>
      </c>
      <c r="AB56" s="14"/>
      <c r="AC56" s="127"/>
      <c r="AD56" s="119"/>
      <c r="AE56" s="119"/>
      <c r="AF56" s="119"/>
      <c r="AG56" s="119"/>
      <c r="AH56" s="119"/>
      <c r="AI56" s="119"/>
      <c r="AJ56" s="136"/>
      <c r="AK56" s="26"/>
      <c r="AL56" s="93" t="s">
        <v>71</v>
      </c>
      <c r="AM56" s="80">
        <v>13</v>
      </c>
      <c r="AN56" s="16"/>
    </row>
    <row r="57" spans="1:40" s="19" customFormat="1" ht="15.95" customHeight="1">
      <c r="A57" s="16"/>
      <c r="B57" s="79"/>
      <c r="C57" s="25"/>
      <c r="D57" s="23"/>
      <c r="E57" s="118"/>
      <c r="F57" s="118"/>
      <c r="G57" s="117"/>
      <c r="H57" s="118"/>
      <c r="I57" s="118"/>
      <c r="J57" s="118"/>
      <c r="K57" s="204"/>
      <c r="L57" s="141"/>
      <c r="M57" s="142"/>
      <c r="N57" s="91"/>
      <c r="O57" s="70"/>
      <c r="P57" s="62"/>
      <c r="Q57" s="52"/>
      <c r="R57" s="23"/>
      <c r="S57" s="16"/>
      <c r="T57" s="16"/>
      <c r="U57" s="16"/>
      <c r="V57" s="26"/>
      <c r="W57" s="26"/>
      <c r="X57" s="26"/>
      <c r="Y57" s="68"/>
      <c r="Z57" s="58"/>
      <c r="AA57" s="91"/>
      <c r="AB57" s="143"/>
      <c r="AC57" s="127"/>
      <c r="AD57" s="204"/>
      <c r="AE57" s="204"/>
      <c r="AF57" s="119"/>
      <c r="AG57" s="119"/>
      <c r="AH57" s="119"/>
      <c r="AI57" s="119"/>
      <c r="AJ57" s="136"/>
      <c r="AK57" s="26"/>
      <c r="AL57" s="42"/>
      <c r="AM57" s="81"/>
      <c r="AN57" s="16"/>
    </row>
    <row r="58" spans="1:40" s="19" customFormat="1" ht="15.95" customHeight="1">
      <c r="A58" s="16"/>
      <c r="B58" s="76">
        <v>6</v>
      </c>
      <c r="C58" s="89" t="s">
        <v>41</v>
      </c>
      <c r="D58" s="23"/>
      <c r="E58" s="118"/>
      <c r="F58" s="118"/>
      <c r="G58" s="117"/>
      <c r="H58" s="118"/>
      <c r="I58" s="118"/>
      <c r="J58" s="118"/>
      <c r="K58" s="204"/>
      <c r="L58" s="141"/>
      <c r="M58" s="117"/>
      <c r="N58" s="119"/>
      <c r="O58" s="26"/>
      <c r="P58" s="26"/>
      <c r="Q58" s="26"/>
      <c r="R58" s="23"/>
      <c r="S58" s="16"/>
      <c r="T58" s="16"/>
      <c r="U58" s="16"/>
      <c r="V58" s="26"/>
      <c r="W58" s="26"/>
      <c r="X58" s="26"/>
      <c r="Y58" s="26"/>
      <c r="Z58" s="26"/>
      <c r="AA58" s="119"/>
      <c r="AB58" s="119"/>
      <c r="AC58" s="127"/>
      <c r="AD58" s="204"/>
      <c r="AE58" s="204"/>
      <c r="AF58" s="119"/>
      <c r="AG58" s="119"/>
      <c r="AH58" s="119"/>
      <c r="AI58" s="119"/>
      <c r="AJ58" s="136"/>
      <c r="AK58" s="26"/>
      <c r="AL58" s="92" t="s">
        <v>72</v>
      </c>
      <c r="AM58" s="80">
        <v>6</v>
      </c>
      <c r="AN58" s="16"/>
    </row>
    <row r="59" spans="1:40" s="19" customFormat="1" ht="15.95" customHeight="1">
      <c r="A59" s="57"/>
      <c r="B59" s="77"/>
      <c r="C59" s="22" t="str">
        <f>C58</f>
        <v>Penn St.</v>
      </c>
      <c r="D59" s="23"/>
      <c r="E59" s="89"/>
      <c r="F59" s="116"/>
      <c r="G59" s="117"/>
      <c r="H59" s="118"/>
      <c r="I59" s="118"/>
      <c r="J59" s="118"/>
      <c r="K59" s="119"/>
      <c r="L59" s="141"/>
      <c r="M59" s="117"/>
      <c r="N59" s="117"/>
      <c r="O59" s="23"/>
      <c r="P59" s="23"/>
      <c r="Q59" s="23"/>
      <c r="R59" s="167" t="s">
        <v>13</v>
      </c>
      <c r="S59" s="167"/>
      <c r="T59" s="167"/>
      <c r="U59" s="167"/>
      <c r="V59" s="167"/>
      <c r="W59" s="167"/>
      <c r="X59" s="26"/>
      <c r="Y59" s="26"/>
      <c r="Z59" s="26"/>
      <c r="AA59" s="119"/>
      <c r="AB59" s="119"/>
      <c r="AC59" s="127"/>
      <c r="AD59" s="119"/>
      <c r="AE59" s="119"/>
      <c r="AF59" s="119"/>
      <c r="AG59" s="119"/>
      <c r="AH59" s="119"/>
      <c r="AI59" s="120"/>
      <c r="AJ59" s="89"/>
      <c r="AK59" s="26"/>
      <c r="AL59" s="28" t="str">
        <f>AL58</f>
        <v>Virginia</v>
      </c>
      <c r="AM59" s="81"/>
      <c r="AN59" s="16"/>
    </row>
    <row r="60" spans="1:40" s="19" customFormat="1" ht="15.95" customHeight="1">
      <c r="A60" s="57"/>
      <c r="B60" s="78">
        <v>11</v>
      </c>
      <c r="C60" s="90" t="s">
        <v>42</v>
      </c>
      <c r="D60" s="30"/>
      <c r="E60" s="153"/>
      <c r="F60" s="122"/>
      <c r="G60" s="117"/>
      <c r="H60" s="117"/>
      <c r="I60" s="118"/>
      <c r="J60" s="118"/>
      <c r="K60" s="119"/>
      <c r="L60" s="141"/>
      <c r="M60" s="117"/>
      <c r="N60" s="117"/>
      <c r="O60" s="23"/>
      <c r="P60" s="23"/>
      <c r="Q60" s="23"/>
      <c r="R60" s="23"/>
      <c r="S60" s="16"/>
      <c r="T60" s="16"/>
      <c r="U60" s="16"/>
      <c r="V60" s="26"/>
      <c r="W60" s="26"/>
      <c r="X60" s="26"/>
      <c r="Y60" s="26"/>
      <c r="Z60" s="26"/>
      <c r="AA60" s="119"/>
      <c r="AB60" s="119"/>
      <c r="AC60" s="127"/>
      <c r="AD60" s="119"/>
      <c r="AE60" s="119"/>
      <c r="AF60" s="119"/>
      <c r="AG60" s="119"/>
      <c r="AH60" s="119"/>
      <c r="AI60" s="123"/>
      <c r="AJ60" s="124"/>
      <c r="AK60" s="35"/>
      <c r="AL60" s="93" t="s">
        <v>73</v>
      </c>
      <c r="AM60" s="80">
        <v>11</v>
      </c>
      <c r="AN60" s="16"/>
    </row>
    <row r="61" spans="1:40" s="19" customFormat="1" ht="15.95" customHeight="1">
      <c r="A61" s="57"/>
      <c r="B61" s="79"/>
      <c r="C61" s="25"/>
      <c r="D61" s="23"/>
      <c r="E61" s="129"/>
      <c r="F61" s="126"/>
      <c r="G61" s="117"/>
      <c r="H61" s="89"/>
      <c r="I61" s="116"/>
      <c r="J61" s="118"/>
      <c r="K61" s="119"/>
      <c r="L61" s="141"/>
      <c r="M61" s="117"/>
      <c r="N61" s="117"/>
      <c r="O61" s="23"/>
      <c r="P61" s="23"/>
      <c r="Q61" s="23"/>
      <c r="R61" s="23"/>
      <c r="S61" s="16"/>
      <c r="T61" s="16"/>
      <c r="U61" s="16"/>
      <c r="V61" s="26"/>
      <c r="W61" s="26"/>
      <c r="X61" s="26"/>
      <c r="Y61" s="26"/>
      <c r="Z61" s="26"/>
      <c r="AA61" s="119"/>
      <c r="AB61" s="119"/>
      <c r="AC61" s="127"/>
      <c r="AD61" s="119"/>
      <c r="AE61" s="119"/>
      <c r="AF61" s="120"/>
      <c r="AG61" s="89"/>
      <c r="AH61" s="119"/>
      <c r="AI61" s="127"/>
      <c r="AJ61" s="128"/>
      <c r="AK61" s="26"/>
      <c r="AL61" s="42"/>
      <c r="AM61" s="81"/>
      <c r="AN61" s="16"/>
    </row>
    <row r="62" spans="1:40" s="19" customFormat="1" ht="15.95" customHeight="1">
      <c r="A62" s="57"/>
      <c r="B62" s="76">
        <v>3</v>
      </c>
      <c r="C62" s="89" t="s">
        <v>43</v>
      </c>
      <c r="D62" s="23"/>
      <c r="E62" s="129">
        <f>E59</f>
        <v>0</v>
      </c>
      <c r="F62" s="126"/>
      <c r="G62" s="130"/>
      <c r="H62" s="131"/>
      <c r="I62" s="122"/>
      <c r="J62" s="118"/>
      <c r="K62" s="119"/>
      <c r="L62" s="141"/>
      <c r="M62" s="117"/>
      <c r="N62" s="117"/>
      <c r="O62" s="154" t="s">
        <v>80</v>
      </c>
      <c r="P62" s="154"/>
      <c r="Q62" s="154"/>
      <c r="R62" s="154"/>
      <c r="S62" s="155"/>
      <c r="T62" s="156"/>
      <c r="U62" s="10"/>
      <c r="V62" s="120"/>
      <c r="W62" s="202" t="s">
        <v>84</v>
      </c>
      <c r="X62" s="202"/>
      <c r="Y62" s="202"/>
      <c r="Z62" s="202"/>
      <c r="AA62" s="119"/>
      <c r="AB62" s="119"/>
      <c r="AC62" s="127"/>
      <c r="AD62" s="119"/>
      <c r="AE62" s="119"/>
      <c r="AF62" s="123"/>
      <c r="AG62" s="132"/>
      <c r="AH62" s="132"/>
      <c r="AI62" s="127"/>
      <c r="AJ62" s="128">
        <f>AJ59</f>
        <v>0</v>
      </c>
      <c r="AK62" s="26"/>
      <c r="AL62" s="92" t="s">
        <v>74</v>
      </c>
      <c r="AM62" s="80">
        <v>3</v>
      </c>
      <c r="AN62" s="16"/>
    </row>
    <row r="63" spans="1:40" s="19" customFormat="1" ht="15.95" customHeight="1">
      <c r="A63" s="57"/>
      <c r="B63" s="77"/>
      <c r="C63" s="22" t="str">
        <f>C62</f>
        <v>Villanova</v>
      </c>
      <c r="D63" s="46"/>
      <c r="E63" s="91"/>
      <c r="F63" s="133"/>
      <c r="G63" s="14"/>
      <c r="H63" s="14"/>
      <c r="I63" s="126"/>
      <c r="J63" s="118"/>
      <c r="K63" s="128"/>
      <c r="L63" s="141"/>
      <c r="M63" s="117"/>
      <c r="N63" s="117"/>
      <c r="O63" s="14"/>
      <c r="P63" s="14"/>
      <c r="Q63" s="14"/>
      <c r="R63" s="157"/>
      <c r="S63" s="158"/>
      <c r="T63" s="156"/>
      <c r="U63" s="10"/>
      <c r="V63" s="146"/>
      <c r="W63" s="157"/>
      <c r="X63" s="14"/>
      <c r="Y63" s="14"/>
      <c r="Z63" s="14"/>
      <c r="AA63" s="119"/>
      <c r="AB63" s="119"/>
      <c r="AC63" s="127"/>
      <c r="AD63" s="128"/>
      <c r="AE63" s="119"/>
      <c r="AF63" s="127"/>
      <c r="AG63" s="14"/>
      <c r="AH63" s="14"/>
      <c r="AI63" s="135"/>
      <c r="AJ63" s="91"/>
      <c r="AK63" s="50"/>
      <c r="AL63" s="28" t="str">
        <f>AL62</f>
        <v>Michigan St.</v>
      </c>
      <c r="AM63" s="81"/>
      <c r="AN63" s="16"/>
    </row>
    <row r="64" spans="1:40" s="19" customFormat="1" ht="15.95" customHeight="1">
      <c r="A64" s="57"/>
      <c r="B64" s="78">
        <v>14</v>
      </c>
      <c r="C64" s="90" t="s">
        <v>44</v>
      </c>
      <c r="D64" s="23"/>
      <c r="E64" s="118"/>
      <c r="F64" s="118"/>
      <c r="G64" s="117"/>
      <c r="H64" s="118"/>
      <c r="I64" s="126"/>
      <c r="J64" s="14"/>
      <c r="K64" s="140">
        <f>K49</f>
        <v>0</v>
      </c>
      <c r="L64" s="139"/>
      <c r="M64" s="117"/>
      <c r="N64" s="117"/>
      <c r="O64" s="154" t="s">
        <v>81</v>
      </c>
      <c r="P64" s="154"/>
      <c r="Q64" s="154"/>
      <c r="R64" s="154"/>
      <c r="S64" s="159"/>
      <c r="T64" s="156"/>
      <c r="U64" s="10"/>
      <c r="V64" s="135"/>
      <c r="W64" s="202" t="s">
        <v>85</v>
      </c>
      <c r="X64" s="202"/>
      <c r="Y64" s="202"/>
      <c r="Z64" s="202"/>
      <c r="AA64" s="119"/>
      <c r="AB64" s="119"/>
      <c r="AC64" s="127"/>
      <c r="AD64" s="140">
        <f>AD49</f>
        <v>0</v>
      </c>
      <c r="AE64" s="14"/>
      <c r="AF64" s="127"/>
      <c r="AG64" s="118"/>
      <c r="AH64" s="119"/>
      <c r="AI64" s="119"/>
      <c r="AJ64" s="136"/>
      <c r="AK64" s="26"/>
      <c r="AL64" s="93" t="s">
        <v>75</v>
      </c>
      <c r="AM64" s="80">
        <v>14</v>
      </c>
      <c r="AN64" s="16"/>
    </row>
    <row r="65" spans="1:40" s="19" customFormat="1" ht="15.95" customHeight="1">
      <c r="A65" s="57"/>
      <c r="B65" s="79"/>
      <c r="C65" s="25"/>
      <c r="D65" s="23"/>
      <c r="E65" s="118"/>
      <c r="F65" s="118"/>
      <c r="G65" s="117"/>
      <c r="H65" s="118"/>
      <c r="I65" s="126"/>
      <c r="J65" s="147"/>
      <c r="K65" s="91"/>
      <c r="L65" s="148"/>
      <c r="M65" s="117"/>
      <c r="N65" s="117"/>
      <c r="O65" s="205"/>
      <c r="P65" s="205"/>
      <c r="Q65" s="205"/>
      <c r="R65" s="205"/>
      <c r="S65" s="205"/>
      <c r="T65" s="10"/>
      <c r="U65" s="10"/>
      <c r="V65" s="205"/>
      <c r="W65" s="205"/>
      <c r="X65" s="205"/>
      <c r="Y65" s="205"/>
      <c r="Z65" s="205"/>
      <c r="AA65" s="119"/>
      <c r="AB65" s="119"/>
      <c r="AC65" s="135"/>
      <c r="AD65" s="91"/>
      <c r="AE65" s="143"/>
      <c r="AF65" s="127"/>
      <c r="AG65" s="118"/>
      <c r="AH65" s="119"/>
      <c r="AI65" s="119"/>
      <c r="AJ65" s="136"/>
      <c r="AK65" s="26"/>
      <c r="AL65" s="42"/>
      <c r="AM65" s="29"/>
      <c r="AN65" s="16"/>
    </row>
    <row r="66" spans="1:40" s="19" customFormat="1" ht="15.95" customHeight="1">
      <c r="A66" s="57"/>
      <c r="B66" s="76">
        <v>7</v>
      </c>
      <c r="C66" s="89" t="s">
        <v>45</v>
      </c>
      <c r="D66" s="23"/>
      <c r="E66" s="118"/>
      <c r="F66" s="118"/>
      <c r="G66" s="117"/>
      <c r="H66" s="118"/>
      <c r="I66" s="126"/>
      <c r="J66" s="118"/>
      <c r="K66" s="119"/>
      <c r="L66" s="119"/>
      <c r="M66" s="117"/>
      <c r="N66" s="117"/>
      <c r="O66" s="14"/>
      <c r="P66" s="14"/>
      <c r="Q66" s="14"/>
      <c r="R66" s="14"/>
      <c r="S66" s="14"/>
      <c r="T66" s="10"/>
      <c r="U66" s="10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27"/>
      <c r="AG66" s="118"/>
      <c r="AH66" s="119"/>
      <c r="AI66" s="119"/>
      <c r="AJ66" s="136"/>
      <c r="AK66" s="26"/>
      <c r="AL66" s="92" t="s">
        <v>76</v>
      </c>
      <c r="AM66" s="80">
        <v>7</v>
      </c>
      <c r="AN66" s="16"/>
    </row>
    <row r="67" spans="1:40" s="19" customFormat="1" ht="15.95" customHeight="1">
      <c r="A67" s="16"/>
      <c r="B67" s="77"/>
      <c r="C67" s="22" t="str">
        <f>C66</f>
        <v>West Virginia</v>
      </c>
      <c r="D67" s="23"/>
      <c r="E67" s="89"/>
      <c r="F67" s="116"/>
      <c r="G67" s="117"/>
      <c r="H67" s="125"/>
      <c r="I67" s="126"/>
      <c r="J67" s="118"/>
      <c r="K67" s="117"/>
      <c r="L67" s="117"/>
      <c r="M67" s="117"/>
      <c r="N67" s="117"/>
      <c r="O67" s="154" t="s">
        <v>82</v>
      </c>
      <c r="P67" s="154"/>
      <c r="Q67" s="154"/>
      <c r="R67" s="154"/>
      <c r="S67" s="155"/>
      <c r="T67" s="10"/>
      <c r="U67" s="10"/>
      <c r="V67" s="120"/>
      <c r="W67" s="202" t="s">
        <v>86</v>
      </c>
      <c r="X67" s="202"/>
      <c r="Y67" s="202"/>
      <c r="Z67" s="202"/>
      <c r="AA67" s="119"/>
      <c r="AB67" s="119"/>
      <c r="AC67" s="119"/>
      <c r="AD67" s="119"/>
      <c r="AE67" s="119"/>
      <c r="AF67" s="127"/>
      <c r="AG67" s="125"/>
      <c r="AH67" s="119"/>
      <c r="AI67" s="120"/>
      <c r="AJ67" s="89"/>
      <c r="AK67" s="26"/>
      <c r="AL67" s="28" t="str">
        <f>AL66</f>
        <v>Illinois</v>
      </c>
      <c r="AM67" s="81"/>
      <c r="AN67" s="16"/>
    </row>
    <row r="68" spans="1:40" s="19" customFormat="1" ht="15.95" customHeight="1">
      <c r="A68" s="16"/>
      <c r="B68" s="78">
        <v>10</v>
      </c>
      <c r="C68" s="90" t="s">
        <v>46</v>
      </c>
      <c r="D68" s="30"/>
      <c r="E68" s="153"/>
      <c r="F68" s="122"/>
      <c r="G68" s="14"/>
      <c r="H68" s="140">
        <f>H61</f>
        <v>0</v>
      </c>
      <c r="I68" s="126"/>
      <c r="J68" s="118"/>
      <c r="K68" s="117"/>
      <c r="L68" s="117"/>
      <c r="M68" s="117"/>
      <c r="N68" s="117"/>
      <c r="O68" s="14"/>
      <c r="P68" s="14"/>
      <c r="Q68" s="14"/>
      <c r="R68" s="157"/>
      <c r="S68" s="158"/>
      <c r="T68" s="156"/>
      <c r="U68" s="10"/>
      <c r="V68" s="146"/>
      <c r="W68" s="157"/>
      <c r="X68" s="14"/>
      <c r="Y68" s="14"/>
      <c r="Z68" s="14"/>
      <c r="AA68" s="119"/>
      <c r="AB68" s="119"/>
      <c r="AC68" s="119"/>
      <c r="AD68" s="119"/>
      <c r="AE68" s="119"/>
      <c r="AF68" s="127"/>
      <c r="AG68" s="140">
        <f>AG61</f>
        <v>0</v>
      </c>
      <c r="AH68" s="14"/>
      <c r="AI68" s="123"/>
      <c r="AJ68" s="124"/>
      <c r="AK68" s="35"/>
      <c r="AL68" s="93" t="s">
        <v>77</v>
      </c>
      <c r="AM68" s="80">
        <v>10</v>
      </c>
      <c r="AN68" s="16"/>
    </row>
    <row r="69" spans="1:40" s="19" customFormat="1" ht="15.95" customHeight="1">
      <c r="A69" s="16"/>
      <c r="B69" s="79"/>
      <c r="C69" s="25"/>
      <c r="D69" s="23"/>
      <c r="E69" s="129"/>
      <c r="F69" s="126"/>
      <c r="G69" s="142"/>
      <c r="H69" s="91"/>
      <c r="I69" s="133"/>
      <c r="J69" s="118"/>
      <c r="K69" s="117"/>
      <c r="L69" s="117"/>
      <c r="M69" s="117"/>
      <c r="N69" s="117"/>
      <c r="O69" s="203" t="s">
        <v>83</v>
      </c>
      <c r="P69" s="203"/>
      <c r="Q69" s="203"/>
      <c r="R69" s="203"/>
      <c r="S69" s="159"/>
      <c r="T69" s="156"/>
      <c r="U69" s="10"/>
      <c r="V69" s="135"/>
      <c r="W69" s="202" t="s">
        <v>87</v>
      </c>
      <c r="X69" s="202"/>
      <c r="Y69" s="202"/>
      <c r="Z69" s="202"/>
      <c r="AA69" s="119"/>
      <c r="AB69" s="119"/>
      <c r="AC69" s="119"/>
      <c r="AD69" s="119"/>
      <c r="AE69" s="119"/>
      <c r="AF69" s="135"/>
      <c r="AG69" s="91"/>
      <c r="AH69" s="143"/>
      <c r="AI69" s="127"/>
      <c r="AJ69" s="128"/>
      <c r="AK69" s="26"/>
      <c r="AL69" s="42"/>
      <c r="AM69" s="81"/>
      <c r="AN69" s="16"/>
    </row>
    <row r="70" spans="1:40" s="19" customFormat="1" ht="15.95" customHeight="1">
      <c r="A70" s="16"/>
      <c r="B70" s="76">
        <v>2</v>
      </c>
      <c r="C70" s="89" t="s">
        <v>47</v>
      </c>
      <c r="D70" s="23"/>
      <c r="E70" s="129">
        <f>E67</f>
        <v>0</v>
      </c>
      <c r="F70" s="126"/>
      <c r="G70" s="117"/>
      <c r="H70" s="119"/>
      <c r="I70" s="119"/>
      <c r="J70" s="118"/>
      <c r="K70" s="117"/>
      <c r="L70" s="117"/>
      <c r="M70" s="117"/>
      <c r="N70" s="117"/>
      <c r="O70" s="169"/>
      <c r="P70" s="169"/>
      <c r="Q70" s="169"/>
      <c r="R70" s="169"/>
      <c r="S70" s="169"/>
      <c r="T70" s="16"/>
      <c r="U70" s="16"/>
      <c r="V70" s="169"/>
      <c r="W70" s="169"/>
      <c r="X70" s="169"/>
      <c r="Y70" s="169"/>
      <c r="Z70" s="169"/>
      <c r="AA70" s="119"/>
      <c r="AB70" s="119"/>
      <c r="AC70" s="119"/>
      <c r="AD70" s="119"/>
      <c r="AE70" s="119"/>
      <c r="AF70" s="119"/>
      <c r="AG70" s="119"/>
      <c r="AH70" s="119"/>
      <c r="AI70" s="127"/>
      <c r="AJ70" s="128">
        <f>AJ67</f>
        <v>0</v>
      </c>
      <c r="AK70" s="26"/>
      <c r="AL70" s="92" t="s">
        <v>78</v>
      </c>
      <c r="AM70" s="80">
        <v>2</v>
      </c>
      <c r="AN70" s="16"/>
    </row>
    <row r="71" spans="1:40" s="19" customFormat="1" ht="15.95" customHeight="1">
      <c r="A71" s="16"/>
      <c r="B71" s="77"/>
      <c r="C71" s="22" t="str">
        <f>C70</f>
        <v>Florida St</v>
      </c>
      <c r="D71" s="46"/>
      <c r="E71" s="91"/>
      <c r="F71" s="133"/>
      <c r="G71" s="117"/>
      <c r="H71" s="118"/>
      <c r="I71" s="118"/>
      <c r="J71" s="118"/>
      <c r="K71" s="117"/>
      <c r="L71" s="117"/>
      <c r="M71" s="117"/>
      <c r="N71" s="117"/>
      <c r="AA71" s="119"/>
      <c r="AB71" s="119"/>
      <c r="AC71" s="119"/>
      <c r="AD71" s="119"/>
      <c r="AE71" s="119"/>
      <c r="AF71" s="119"/>
      <c r="AG71" s="119"/>
      <c r="AH71" s="119"/>
      <c r="AI71" s="135"/>
      <c r="AJ71" s="91"/>
      <c r="AK71" s="50"/>
      <c r="AL71" s="28" t="str">
        <f>AL70</f>
        <v>Creighton</v>
      </c>
      <c r="AM71" s="81"/>
      <c r="AN71" s="16"/>
    </row>
    <row r="72" spans="1:40" s="19" customFormat="1" ht="15.95" customHeight="1">
      <c r="A72" s="16"/>
      <c r="B72" s="78">
        <v>15</v>
      </c>
      <c r="C72" s="90" t="s">
        <v>48</v>
      </c>
      <c r="D72" s="23"/>
      <c r="E72" s="25"/>
      <c r="F72" s="25"/>
      <c r="G72" s="23"/>
      <c r="H72" s="25"/>
      <c r="I72" s="25"/>
      <c r="J72" s="25"/>
      <c r="K72" s="23"/>
      <c r="L72" s="23"/>
      <c r="M72" s="23"/>
      <c r="N72" s="25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26"/>
      <c r="AB72" s="26"/>
      <c r="AC72" s="26"/>
      <c r="AD72" s="26"/>
      <c r="AE72" s="26"/>
      <c r="AF72" s="26"/>
      <c r="AG72" s="26"/>
      <c r="AH72" s="26"/>
      <c r="AI72" s="26"/>
      <c r="AJ72" s="42"/>
      <c r="AK72" s="26"/>
      <c r="AL72" s="93" t="s">
        <v>79</v>
      </c>
      <c r="AM72" s="80">
        <v>15</v>
      </c>
      <c r="AN72" s="16"/>
    </row>
    <row r="73" spans="1:40" s="19" customFormat="1" ht="15.95" customHeight="1">
      <c r="A73" s="16"/>
      <c r="B73" s="17"/>
      <c r="C73" s="6"/>
      <c r="D73" s="16"/>
      <c r="E73" s="18"/>
      <c r="F73" s="18"/>
      <c r="G73" s="16"/>
      <c r="H73" s="18"/>
      <c r="I73" s="18"/>
      <c r="J73" s="18"/>
      <c r="K73" s="16"/>
      <c r="L73" s="16"/>
      <c r="M73" s="16"/>
      <c r="N73" s="87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88"/>
      <c r="AB73" s="16"/>
      <c r="AC73" s="16"/>
      <c r="AD73" s="16"/>
      <c r="AE73" s="16"/>
      <c r="AF73" s="16"/>
      <c r="AG73" s="16"/>
      <c r="AH73" s="16"/>
      <c r="AI73" s="16"/>
      <c r="AJ73" s="18"/>
      <c r="AK73" s="16"/>
      <c r="AL73" s="6"/>
      <c r="AM73" s="17"/>
      <c r="AN73" s="16"/>
    </row>
    <row r="74" spans="1:40" s="14" customFormat="1" ht="45" customHeight="1">
      <c r="A74" s="10"/>
      <c r="B74" s="11"/>
      <c r="C74" s="12"/>
      <c r="D74" s="10"/>
      <c r="E74" s="13"/>
      <c r="F74" s="13"/>
      <c r="G74" s="10"/>
      <c r="H74" s="13"/>
      <c r="I74" s="13"/>
      <c r="J74" s="13"/>
      <c r="K74" s="10"/>
      <c r="L74" s="10"/>
      <c r="M74" s="10"/>
      <c r="N74" s="88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88"/>
      <c r="AB74" s="10"/>
      <c r="AC74" s="10"/>
      <c r="AD74" s="10"/>
      <c r="AE74" s="10"/>
      <c r="AF74" s="10"/>
      <c r="AG74" s="10"/>
      <c r="AH74" s="10"/>
      <c r="AI74" s="10"/>
      <c r="AJ74" s="13"/>
      <c r="AK74" s="10"/>
      <c r="AL74" s="12"/>
      <c r="AM74" s="11"/>
      <c r="AN74" s="10"/>
    </row>
    <row r="75" spans="1:40" s="7" customFormat="1" ht="15" customHeight="1">
      <c r="A75" s="2"/>
      <c r="B75" s="3"/>
      <c r="C75" s="4"/>
      <c r="D75" s="2"/>
      <c r="E75" s="5"/>
      <c r="F75" s="5"/>
      <c r="G75" s="2"/>
      <c r="H75" s="5"/>
      <c r="I75" s="5"/>
      <c r="J75" s="5"/>
      <c r="K75" s="2"/>
      <c r="L75" s="2"/>
      <c r="M75" s="2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2"/>
      <c r="AC75" s="2"/>
      <c r="AD75" s="2"/>
      <c r="AE75" s="2"/>
      <c r="AF75" s="2"/>
      <c r="AG75" s="2"/>
      <c r="AH75" s="2"/>
      <c r="AI75" s="2"/>
      <c r="AJ75" s="5"/>
      <c r="AK75" s="2"/>
      <c r="AL75" s="6"/>
      <c r="AM75" s="3"/>
      <c r="AN75" s="2"/>
    </row>
    <row r="76" spans="1:40" s="7" customFormat="1" ht="24.95" customHeight="1">
      <c r="A76" s="82"/>
      <c r="B76" s="83"/>
      <c r="C76" s="84"/>
      <c r="D76" s="82"/>
      <c r="E76" s="85"/>
      <c r="F76" s="85"/>
      <c r="G76" s="82"/>
      <c r="H76" s="85"/>
      <c r="I76" s="85"/>
      <c r="J76" s="85"/>
      <c r="K76" s="82"/>
      <c r="L76" s="82"/>
      <c r="M76" s="82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2"/>
      <c r="AC76" s="82"/>
      <c r="AD76" s="82"/>
      <c r="AE76" s="82"/>
      <c r="AF76" s="82"/>
      <c r="AG76" s="82"/>
      <c r="AH76" s="82"/>
      <c r="AI76" s="82"/>
      <c r="AJ76" s="85"/>
      <c r="AK76" s="82"/>
      <c r="AL76" s="86"/>
      <c r="AM76" s="83"/>
      <c r="AN76" s="82"/>
    </row>
    <row r="77" spans="1:40" s="7" customFormat="1" ht="9" customHeight="1"/>
    <row r="78" spans="1:40" s="7" customFormat="1" ht="9" customHeight="1"/>
    <row r="79" spans="1:40" ht="15.75" customHeight="1">
      <c r="O79" s="1"/>
      <c r="P79" s="1"/>
      <c r="Q79" s="1"/>
      <c r="X79" s="1"/>
      <c r="Y79" s="1"/>
    </row>
    <row r="80" spans="1:40" ht="15.75" customHeight="1">
      <c r="O80" s="1"/>
      <c r="P80" s="1"/>
      <c r="Q80" s="1"/>
      <c r="X80" s="1"/>
      <c r="Y80" s="1"/>
    </row>
    <row r="81" spans="15:25" ht="15.75" customHeight="1">
      <c r="O81" s="1"/>
      <c r="P81" s="1"/>
      <c r="Q81" s="1"/>
      <c r="X81" s="1"/>
      <c r="Y81" s="1"/>
    </row>
    <row r="82" spans="15:25" ht="15.75" customHeight="1">
      <c r="O82" s="1"/>
      <c r="P82" s="1"/>
      <c r="Q82" s="1"/>
      <c r="X82" s="1"/>
      <c r="Y82" s="1"/>
    </row>
    <row r="135" spans="2:39" ht="15.75" hidden="1" customHeight="1"/>
    <row r="136" spans="2:39" ht="15.75" hidden="1" customHeight="1"/>
    <row r="137" spans="2:39" ht="15.75" hidden="1" customHeight="1"/>
    <row r="138" spans="2:39" ht="15.75" hidden="1" customHeight="1">
      <c r="B138" s="112"/>
      <c r="C138" s="114" t="s">
        <v>88</v>
      </c>
      <c r="D138" s="16"/>
      <c r="E138" s="18"/>
      <c r="F138" s="18"/>
      <c r="G138" s="16"/>
      <c r="H138" s="18"/>
      <c r="I138" s="18"/>
      <c r="J138" s="18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8"/>
      <c r="AK138" s="16"/>
      <c r="AL138" s="114" t="s">
        <v>90</v>
      </c>
      <c r="AM138" s="112"/>
    </row>
    <row r="139" spans="2:39" ht="15.75" hidden="1" customHeight="1">
      <c r="B139" s="76">
        <v>1</v>
      </c>
      <c r="C139" s="89" t="s">
        <v>17</v>
      </c>
      <c r="D139" s="16"/>
      <c r="E139" s="18"/>
      <c r="F139" s="18"/>
      <c r="G139" s="16"/>
      <c r="H139" s="18"/>
      <c r="I139" s="18"/>
      <c r="J139" s="18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8"/>
      <c r="AK139" s="16"/>
      <c r="AL139" s="92" t="s">
        <v>49</v>
      </c>
      <c r="AM139" s="80">
        <v>1</v>
      </c>
    </row>
    <row r="140" spans="2:39" ht="15.75" hidden="1" customHeight="1">
      <c r="B140" s="77"/>
      <c r="C140" s="22" t="str">
        <f>C139</f>
        <v>Kansas</v>
      </c>
      <c r="D140" s="23"/>
      <c r="E140" s="89">
        <f>IF(ISBLANK(Results!E8),0,IF(E8=Results!E8,E$5,0))</f>
        <v>0</v>
      </c>
      <c r="F140" s="116"/>
      <c r="G140" s="117"/>
      <c r="H140" s="118"/>
      <c r="I140" s="118"/>
      <c r="J140" s="118"/>
      <c r="K140" s="117"/>
      <c r="L140" s="117"/>
      <c r="M140" s="117"/>
      <c r="N140" s="117"/>
      <c r="O140" s="117"/>
      <c r="P140" s="117"/>
      <c r="Q140" s="117"/>
      <c r="R140" s="117"/>
      <c r="S140" s="10"/>
      <c r="T140" s="10"/>
      <c r="U140" s="10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20"/>
      <c r="AJ140" s="89">
        <f>IF(ISBLANK(Results!AJ8),0,IF(AJ8=Results!AJ8,AJ$5,0))</f>
        <v>0</v>
      </c>
      <c r="AK140" s="26"/>
      <c r="AL140" s="28" t="str">
        <f>AL139</f>
        <v>Gonzaga</v>
      </c>
      <c r="AM140" s="81"/>
    </row>
    <row r="141" spans="2:39" ht="15.75" hidden="1" customHeight="1">
      <c r="B141" s="78">
        <v>16</v>
      </c>
      <c r="C141" s="90" t="s">
        <v>18</v>
      </c>
      <c r="D141" s="30"/>
      <c r="E141" s="121"/>
      <c r="F141" s="122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0"/>
      <c r="T141" s="10"/>
      <c r="U141" s="10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23"/>
      <c r="AJ141" s="124"/>
      <c r="AK141" s="35"/>
      <c r="AL141" s="93" t="s">
        <v>92</v>
      </c>
      <c r="AM141" s="80">
        <v>16</v>
      </c>
    </row>
    <row r="142" spans="2:39" ht="15.75" hidden="1" customHeight="1">
      <c r="B142" s="79"/>
      <c r="C142" s="25"/>
      <c r="D142" s="23"/>
      <c r="E142" s="125"/>
      <c r="F142" s="126"/>
      <c r="G142" s="117"/>
      <c r="H142" s="89">
        <f>IF(ISBLANK(Results!H10),0,IF(H10=Results!H10,H$5,0))</f>
        <v>0</v>
      </c>
      <c r="I142" s="116"/>
      <c r="J142" s="117"/>
      <c r="K142" s="117"/>
      <c r="L142" s="117"/>
      <c r="M142" s="117"/>
      <c r="N142" s="117"/>
      <c r="O142" s="117"/>
      <c r="P142" s="117"/>
      <c r="Q142" s="117"/>
      <c r="R142" s="117"/>
      <c r="S142" s="10"/>
      <c r="T142" s="10"/>
      <c r="U142" s="10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20"/>
      <c r="AG142" s="89">
        <f>IF(ISBLANK(Results!AG10),0,IF(AG10=Results!AG10,AG$5,0))</f>
        <v>0</v>
      </c>
      <c r="AH142" s="119"/>
      <c r="AI142" s="127"/>
      <c r="AJ142" s="128"/>
      <c r="AK142" s="26"/>
      <c r="AL142" s="42"/>
      <c r="AM142" s="81"/>
    </row>
    <row r="143" spans="2:39" ht="15.75" hidden="1" customHeight="1">
      <c r="B143" s="78">
        <v>8</v>
      </c>
      <c r="C143" s="91" t="s">
        <v>19</v>
      </c>
      <c r="D143" s="23"/>
      <c r="E143" s="129">
        <f>E140</f>
        <v>0</v>
      </c>
      <c r="F143" s="126"/>
      <c r="G143" s="130"/>
      <c r="H143" s="131"/>
      <c r="I143" s="122"/>
      <c r="J143" s="118"/>
      <c r="K143" s="117"/>
      <c r="L143" s="117"/>
      <c r="M143" s="117"/>
      <c r="N143" s="117"/>
      <c r="O143" s="117"/>
      <c r="P143" s="117"/>
      <c r="Q143" s="117"/>
      <c r="R143" s="117"/>
      <c r="S143" s="10"/>
      <c r="T143" s="10"/>
      <c r="U143" s="10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23"/>
      <c r="AG143" s="132"/>
      <c r="AH143" s="132"/>
      <c r="AI143" s="127"/>
      <c r="AJ143" s="128">
        <f>AJ140</f>
        <v>0</v>
      </c>
      <c r="AK143" s="26"/>
      <c r="AL143" s="94" t="s">
        <v>50</v>
      </c>
      <c r="AM143" s="80">
        <v>8</v>
      </c>
    </row>
    <row r="144" spans="2:39" ht="15.75" hidden="1" customHeight="1">
      <c r="B144" s="79"/>
      <c r="C144" s="22" t="str">
        <f>C143</f>
        <v>Houston</v>
      </c>
      <c r="D144" s="46"/>
      <c r="E144" s="89">
        <f>IF(ISBLANK(Results!E12),0,IF(E12=Results!E12,E$5,0))</f>
        <v>0</v>
      </c>
      <c r="F144" s="133"/>
      <c r="G144" s="14"/>
      <c r="H144" s="14"/>
      <c r="I144" s="126"/>
      <c r="J144" s="118"/>
      <c r="K144" s="117"/>
      <c r="L144" s="117"/>
      <c r="M144" s="117"/>
      <c r="N144" s="117"/>
      <c r="O144" s="117"/>
      <c r="P144" s="117"/>
      <c r="Q144" s="117"/>
      <c r="R144" s="117"/>
      <c r="S144" s="10"/>
      <c r="T144" s="10"/>
      <c r="U144" s="10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34"/>
      <c r="AG144" s="14"/>
      <c r="AH144" s="14"/>
      <c r="AI144" s="135"/>
      <c r="AJ144" s="89">
        <f>IF(ISBLANK(Results!AJ12),0,IF(AJ12=Results!AJ12,AJ$5,0))</f>
        <v>0</v>
      </c>
      <c r="AK144" s="50"/>
      <c r="AL144" s="28" t="str">
        <f>AL143</f>
        <v>LSU</v>
      </c>
      <c r="AM144" s="81"/>
    </row>
    <row r="145" spans="2:39" ht="15.75" hidden="1" customHeight="1">
      <c r="B145" s="78">
        <v>9</v>
      </c>
      <c r="C145" s="90" t="s">
        <v>20</v>
      </c>
      <c r="D145" s="23"/>
      <c r="E145" s="118"/>
      <c r="F145" s="118"/>
      <c r="G145" s="117"/>
      <c r="H145" s="118"/>
      <c r="I145" s="126"/>
      <c r="J145" s="118"/>
      <c r="K145" s="118"/>
      <c r="L145" s="118"/>
      <c r="M145" s="117"/>
      <c r="N145" s="117"/>
      <c r="O145" s="117"/>
      <c r="P145" s="117"/>
      <c r="Q145" s="117"/>
      <c r="R145" s="117"/>
      <c r="S145" s="10"/>
      <c r="T145" s="10"/>
      <c r="U145" s="10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27"/>
      <c r="AG145" s="118"/>
      <c r="AH145" s="119"/>
      <c r="AI145" s="119"/>
      <c r="AJ145" s="136"/>
      <c r="AK145" s="26"/>
      <c r="AL145" s="93" t="s">
        <v>51</v>
      </c>
      <c r="AM145" s="80">
        <v>9</v>
      </c>
    </row>
    <row r="146" spans="2:39" ht="15.75" hidden="1" customHeight="1">
      <c r="B146" s="79"/>
      <c r="C146" s="25"/>
      <c r="D146" s="23"/>
      <c r="E146" s="118"/>
      <c r="F146" s="118"/>
      <c r="G146" s="117"/>
      <c r="H146" s="118"/>
      <c r="I146" s="126"/>
      <c r="J146" s="118"/>
      <c r="K146" s="89">
        <f>IF(ISBLANK(Results!K14),0,IF(K14=Results!K14,K$5,0))</f>
        <v>0</v>
      </c>
      <c r="L146" s="137"/>
      <c r="M146" s="118"/>
      <c r="N146" s="118"/>
      <c r="O146" s="117"/>
      <c r="P146" s="117"/>
      <c r="Q146" s="117"/>
      <c r="R146" s="117"/>
      <c r="S146" s="10"/>
      <c r="T146" s="10"/>
      <c r="U146" s="10"/>
      <c r="V146" s="119"/>
      <c r="W146" s="119"/>
      <c r="X146" s="119"/>
      <c r="Y146" s="119"/>
      <c r="Z146" s="119"/>
      <c r="AA146" s="119"/>
      <c r="AB146" s="119"/>
      <c r="AC146" s="120"/>
      <c r="AD146" s="89">
        <f>IF(ISBLANK(Results!AD14),0,IF(AD14=Results!AD14,AD$5,0))</f>
        <v>0</v>
      </c>
      <c r="AE146" s="119"/>
      <c r="AF146" s="127"/>
      <c r="AG146" s="118"/>
      <c r="AH146" s="119"/>
      <c r="AI146" s="119"/>
      <c r="AJ146" s="136"/>
      <c r="AK146" s="26"/>
      <c r="AL146" s="42"/>
      <c r="AM146" s="81"/>
    </row>
    <row r="147" spans="2:39" ht="15.75" hidden="1" customHeight="1">
      <c r="B147" s="76">
        <v>5</v>
      </c>
      <c r="C147" s="89" t="s">
        <v>21</v>
      </c>
      <c r="D147" s="23"/>
      <c r="E147" s="118"/>
      <c r="F147" s="118"/>
      <c r="G147" s="117"/>
      <c r="H147" s="118"/>
      <c r="I147" s="126"/>
      <c r="J147" s="131"/>
      <c r="K147" s="130"/>
      <c r="L147" s="138"/>
      <c r="M147" s="117"/>
      <c r="N147" s="117"/>
      <c r="O147" s="117"/>
      <c r="P147" s="117"/>
      <c r="Q147" s="117"/>
      <c r="R147" s="117"/>
      <c r="S147" s="10"/>
      <c r="T147" s="10"/>
      <c r="U147" s="10"/>
      <c r="V147" s="119"/>
      <c r="W147" s="119"/>
      <c r="X147" s="119"/>
      <c r="Y147" s="119"/>
      <c r="Z147" s="119"/>
      <c r="AA147" s="119"/>
      <c r="AB147" s="119"/>
      <c r="AC147" s="123"/>
      <c r="AD147" s="132"/>
      <c r="AE147" s="132"/>
      <c r="AF147" s="127"/>
      <c r="AG147" s="118"/>
      <c r="AH147" s="119"/>
      <c r="AI147" s="119"/>
      <c r="AJ147" s="136"/>
      <c r="AK147" s="26"/>
      <c r="AL147" s="92" t="s">
        <v>52</v>
      </c>
      <c r="AM147" s="80">
        <v>5</v>
      </c>
    </row>
    <row r="148" spans="2:39" ht="15.75" hidden="1" customHeight="1">
      <c r="B148" s="77"/>
      <c r="C148" s="22" t="str">
        <f>C147</f>
        <v>Auburn</v>
      </c>
      <c r="D148" s="23"/>
      <c r="E148" s="89">
        <f>IF(ISBLANK(Results!E16),0,IF(E16=Results!E16,E$5,0))</f>
        <v>0</v>
      </c>
      <c r="F148" s="116"/>
      <c r="G148" s="117"/>
      <c r="H148" s="125"/>
      <c r="I148" s="126"/>
      <c r="J148" s="14"/>
      <c r="K148" s="14"/>
      <c r="L148" s="139"/>
      <c r="M148" s="117"/>
      <c r="N148" s="117"/>
      <c r="O148" s="117"/>
      <c r="P148" s="117"/>
      <c r="Q148" s="117"/>
      <c r="R148" s="117"/>
      <c r="S148" s="10"/>
      <c r="T148" s="10"/>
      <c r="U148" s="10"/>
      <c r="V148" s="119"/>
      <c r="W148" s="119"/>
      <c r="X148" s="119"/>
      <c r="Y148" s="119"/>
      <c r="Z148" s="119"/>
      <c r="AA148" s="119"/>
      <c r="AB148" s="119"/>
      <c r="AC148" s="127"/>
      <c r="AD148" s="14"/>
      <c r="AE148" s="14"/>
      <c r="AF148" s="127"/>
      <c r="AG148" s="125"/>
      <c r="AH148" s="119"/>
      <c r="AI148" s="120"/>
      <c r="AJ148" s="89">
        <f>IF(ISBLANK(Results!AJ16),0,IF(AJ16=Results!AJ16,AJ$5,0))</f>
        <v>0</v>
      </c>
      <c r="AK148" s="27"/>
      <c r="AL148" s="28" t="str">
        <f>AL147</f>
        <v>Michigan</v>
      </c>
      <c r="AM148" s="81"/>
    </row>
    <row r="149" spans="2:39" ht="15.75" hidden="1" customHeight="1">
      <c r="B149" s="78">
        <v>12</v>
      </c>
      <c r="C149" s="90" t="s">
        <v>22</v>
      </c>
      <c r="D149" s="30"/>
      <c r="E149" s="121"/>
      <c r="F149" s="122"/>
      <c r="G149" s="14"/>
      <c r="H149" s="140">
        <f>H142</f>
        <v>0</v>
      </c>
      <c r="I149" s="126"/>
      <c r="J149" s="118"/>
      <c r="K149" s="119"/>
      <c r="L149" s="141"/>
      <c r="M149" s="117"/>
      <c r="N149" s="117"/>
      <c r="O149" s="117"/>
      <c r="P149" s="117"/>
      <c r="Q149" s="117"/>
      <c r="R149" s="117"/>
      <c r="S149" s="10"/>
      <c r="T149" s="10"/>
      <c r="U149" s="10"/>
      <c r="V149" s="119"/>
      <c r="W149" s="119"/>
      <c r="X149" s="119"/>
      <c r="Y149" s="119"/>
      <c r="Z149" s="119"/>
      <c r="AA149" s="119"/>
      <c r="AB149" s="119"/>
      <c r="AC149" s="127"/>
      <c r="AD149" s="119"/>
      <c r="AE149" s="119"/>
      <c r="AF149" s="134"/>
      <c r="AG149" s="140">
        <f>AG142</f>
        <v>0</v>
      </c>
      <c r="AH149" s="14"/>
      <c r="AI149" s="123"/>
      <c r="AJ149" s="124"/>
      <c r="AK149" s="35"/>
      <c r="AL149" s="93" t="s">
        <v>53</v>
      </c>
      <c r="AM149" s="80">
        <v>12</v>
      </c>
    </row>
    <row r="150" spans="2:39" ht="15.75" hidden="1" customHeight="1">
      <c r="B150" s="36"/>
      <c r="C150" s="25"/>
      <c r="D150" s="23"/>
      <c r="E150" s="125"/>
      <c r="F150" s="126"/>
      <c r="G150" s="142"/>
      <c r="H150" s="89">
        <f>IF(ISBLANK(Results!H18),0,IF(H18=Results!H18,H$5,0))</f>
        <v>0</v>
      </c>
      <c r="I150" s="133"/>
      <c r="J150" s="118"/>
      <c r="K150" s="119"/>
      <c r="L150" s="141"/>
      <c r="M150" s="117"/>
      <c r="N150" s="117"/>
      <c r="O150" s="117"/>
      <c r="P150" s="117"/>
      <c r="Q150" s="117"/>
      <c r="R150" s="117"/>
      <c r="S150" s="10"/>
      <c r="T150" s="10"/>
      <c r="U150" s="10"/>
      <c r="V150" s="119"/>
      <c r="W150" s="119"/>
      <c r="X150" s="119"/>
      <c r="Y150" s="119"/>
      <c r="Z150" s="119"/>
      <c r="AA150" s="119"/>
      <c r="AB150" s="119"/>
      <c r="AC150" s="127"/>
      <c r="AD150" s="119"/>
      <c r="AE150" s="119"/>
      <c r="AF150" s="135"/>
      <c r="AG150" s="89">
        <f>IF(ISBLANK(Results!AG18),0,IF(AG18=Results!AG18,AG$5,0))</f>
        <v>0</v>
      </c>
      <c r="AH150" s="143"/>
      <c r="AI150" s="127"/>
      <c r="AJ150" s="128"/>
      <c r="AK150" s="26"/>
      <c r="AL150" s="42"/>
      <c r="AM150" s="81"/>
    </row>
    <row r="151" spans="2:39" ht="15.75" hidden="1" customHeight="1">
      <c r="B151" s="76">
        <v>4</v>
      </c>
      <c r="C151" s="89" t="s">
        <v>23</v>
      </c>
      <c r="D151" s="23"/>
      <c r="E151" s="129">
        <f>E148</f>
        <v>0</v>
      </c>
      <c r="F151" s="126"/>
      <c r="G151" s="117"/>
      <c r="H151" s="119"/>
      <c r="I151" s="119"/>
      <c r="J151" s="118"/>
      <c r="K151" s="119"/>
      <c r="L151" s="141"/>
      <c r="M151" s="117"/>
      <c r="N151" s="117"/>
      <c r="O151" s="117"/>
      <c r="P151" s="117"/>
      <c r="Q151" s="117"/>
      <c r="R151" s="117"/>
      <c r="S151" s="10"/>
      <c r="T151" s="10"/>
      <c r="U151" s="10"/>
      <c r="V151" s="119"/>
      <c r="W151" s="119"/>
      <c r="X151" s="119"/>
      <c r="Y151" s="119"/>
      <c r="Z151" s="119"/>
      <c r="AA151" s="119"/>
      <c r="AB151" s="119"/>
      <c r="AC151" s="127"/>
      <c r="AD151" s="119"/>
      <c r="AE151" s="119"/>
      <c r="AF151" s="119"/>
      <c r="AG151" s="119"/>
      <c r="AH151" s="119"/>
      <c r="AI151" s="127"/>
      <c r="AJ151" s="128">
        <f>AJ148</f>
        <v>0</v>
      </c>
      <c r="AK151" s="26"/>
      <c r="AL151" s="92" t="s">
        <v>54</v>
      </c>
      <c r="AM151" s="80">
        <v>4</v>
      </c>
    </row>
    <row r="152" spans="2:39" ht="15.75" hidden="1" customHeight="1">
      <c r="B152" s="77"/>
      <c r="C152" s="22" t="str">
        <f>C151</f>
        <v>Wisconsin</v>
      </c>
      <c r="D152" s="46"/>
      <c r="E152" s="89">
        <f>IF(ISBLANK(Results!E20),0,IF(E20=Results!E20,E$5,0))</f>
        <v>0</v>
      </c>
      <c r="F152" s="133"/>
      <c r="G152" s="117"/>
      <c r="H152" s="118"/>
      <c r="I152" s="118"/>
      <c r="J152" s="118"/>
      <c r="K152" s="119"/>
      <c r="L152" s="141"/>
      <c r="M152" s="117"/>
      <c r="N152" s="117"/>
      <c r="O152" s="117"/>
      <c r="P152" s="117"/>
      <c r="Q152" s="117"/>
      <c r="R152" s="117"/>
      <c r="S152" s="10"/>
      <c r="T152" s="10"/>
      <c r="U152" s="10"/>
      <c r="V152" s="119"/>
      <c r="W152" s="119"/>
      <c r="X152" s="119"/>
      <c r="Y152" s="119"/>
      <c r="Z152" s="119"/>
      <c r="AA152" s="119"/>
      <c r="AB152" s="119"/>
      <c r="AC152" s="127"/>
      <c r="AD152" s="119"/>
      <c r="AE152" s="119"/>
      <c r="AF152" s="119"/>
      <c r="AG152" s="119"/>
      <c r="AH152" s="119"/>
      <c r="AI152" s="135"/>
      <c r="AJ152" s="89">
        <f>IF(ISBLANK(Results!AJ20),0,IF(AJ20=Results!AJ20,AJ$5,0))</f>
        <v>0</v>
      </c>
      <c r="AK152" s="50"/>
      <c r="AL152" s="28" t="str">
        <f>AL151</f>
        <v>Oregon</v>
      </c>
      <c r="AM152" s="81"/>
    </row>
    <row r="153" spans="2:39" ht="15.75" hidden="1" customHeight="1">
      <c r="B153" s="78">
        <v>13</v>
      </c>
      <c r="C153" s="90" t="s">
        <v>24</v>
      </c>
      <c r="D153" s="23"/>
      <c r="E153" s="118"/>
      <c r="F153" s="118"/>
      <c r="G153" s="117"/>
      <c r="H153" s="118"/>
      <c r="I153" s="118"/>
      <c r="J153" s="118"/>
      <c r="K153" s="119"/>
      <c r="L153" s="141"/>
      <c r="M153" s="117"/>
      <c r="N153" s="117"/>
      <c r="O153" s="117"/>
      <c r="P153" s="117"/>
      <c r="Q153" s="117"/>
      <c r="R153" s="117"/>
      <c r="S153" s="10"/>
      <c r="T153" s="10"/>
      <c r="U153" s="10"/>
      <c r="V153" s="119"/>
      <c r="W153" s="119"/>
      <c r="X153" s="119"/>
      <c r="Y153" s="119"/>
      <c r="Z153" s="119"/>
      <c r="AA153" s="119"/>
      <c r="AB153" s="119"/>
      <c r="AC153" s="127"/>
      <c r="AD153" s="119"/>
      <c r="AE153" s="119"/>
      <c r="AF153" s="119"/>
      <c r="AG153" s="119"/>
      <c r="AH153" s="119"/>
      <c r="AI153" s="119"/>
      <c r="AJ153" s="136"/>
      <c r="AK153" s="26"/>
      <c r="AL153" s="93" t="s">
        <v>55</v>
      </c>
      <c r="AM153" s="80">
        <v>13</v>
      </c>
    </row>
    <row r="154" spans="2:39" ht="15.75" hidden="1" customHeight="1">
      <c r="B154" s="79"/>
      <c r="C154" s="25"/>
      <c r="D154" s="23"/>
      <c r="E154" s="118"/>
      <c r="F154" s="118"/>
      <c r="G154" s="117"/>
      <c r="H154" s="118"/>
      <c r="I154" s="118"/>
      <c r="J154" s="118"/>
      <c r="K154" s="204"/>
      <c r="L154" s="141"/>
      <c r="M154" s="117"/>
      <c r="N154" s="89">
        <f>IF(ISBLANK(Results!N22),0,IF(N22=Results!N22,N$5,0))</f>
        <v>0</v>
      </c>
      <c r="O154" s="137"/>
      <c r="P154" s="137"/>
      <c r="Q154" s="137"/>
      <c r="R154" s="117"/>
      <c r="S154" s="10"/>
      <c r="T154" s="10"/>
      <c r="U154" s="10"/>
      <c r="V154" s="119"/>
      <c r="W154" s="119"/>
      <c r="X154" s="119"/>
      <c r="Y154" s="119"/>
      <c r="Z154" s="120"/>
      <c r="AA154" s="89">
        <f>IF(ISBLANK(Results!AA22),0,IF(AA22=Results!AA22,AA$5,0))</f>
        <v>0</v>
      </c>
      <c r="AB154" s="119"/>
      <c r="AC154" s="127"/>
      <c r="AD154" s="204"/>
      <c r="AE154" s="119"/>
      <c r="AF154" s="119"/>
      <c r="AG154" s="119"/>
      <c r="AH154" s="119"/>
      <c r="AI154" s="119"/>
      <c r="AJ154" s="136"/>
      <c r="AK154" s="26"/>
      <c r="AL154" s="42"/>
      <c r="AM154" s="81"/>
    </row>
    <row r="155" spans="2:39" ht="15.75" hidden="1" customHeight="1">
      <c r="B155" s="76">
        <v>6</v>
      </c>
      <c r="C155" s="89" t="s">
        <v>25</v>
      </c>
      <c r="D155" s="23"/>
      <c r="E155" s="118"/>
      <c r="F155" s="118"/>
      <c r="G155" s="117"/>
      <c r="H155" s="118"/>
      <c r="I155" s="118"/>
      <c r="J155" s="118"/>
      <c r="K155" s="204"/>
      <c r="L155" s="141"/>
      <c r="M155" s="130"/>
      <c r="N155" s="130"/>
      <c r="O155" s="130"/>
      <c r="P155" s="138"/>
      <c r="Q155" s="117"/>
      <c r="R155" s="117"/>
      <c r="S155" s="10"/>
      <c r="T155" s="10"/>
      <c r="U155" s="10"/>
      <c r="V155" s="119"/>
      <c r="W155" s="119"/>
      <c r="X155" s="119"/>
      <c r="Y155" s="123"/>
      <c r="Z155" s="132"/>
      <c r="AA155" s="132"/>
      <c r="AB155" s="132"/>
      <c r="AC155" s="127"/>
      <c r="AD155" s="204"/>
      <c r="AE155" s="119"/>
      <c r="AF155" s="119"/>
      <c r="AG155" s="119"/>
      <c r="AH155" s="119"/>
      <c r="AI155" s="119"/>
      <c r="AJ155" s="136"/>
      <c r="AK155" s="26"/>
      <c r="AL155" s="92" t="s">
        <v>56</v>
      </c>
      <c r="AM155" s="80">
        <v>6</v>
      </c>
    </row>
    <row r="156" spans="2:39" ht="15.75" hidden="1" customHeight="1">
      <c r="B156" s="77"/>
      <c r="C156" s="22" t="str">
        <f>C155</f>
        <v>Iowa</v>
      </c>
      <c r="D156" s="23"/>
      <c r="E156" s="89">
        <f>IF(ISBLANK(Results!E24),0,IF(E24=Results!E24,E$5,0))</f>
        <v>0</v>
      </c>
      <c r="F156" s="116"/>
      <c r="G156" s="117"/>
      <c r="H156" s="118"/>
      <c r="I156" s="118"/>
      <c r="J156" s="118"/>
      <c r="K156" s="119"/>
      <c r="L156" s="141"/>
      <c r="M156" s="14"/>
      <c r="N156" s="14"/>
      <c r="O156" s="14"/>
      <c r="P156" s="139"/>
      <c r="Q156" s="14"/>
      <c r="R156" s="117"/>
      <c r="S156" s="10"/>
      <c r="T156" s="10"/>
      <c r="U156" s="10"/>
      <c r="V156" s="119"/>
      <c r="W156" s="119"/>
      <c r="X156" s="119"/>
      <c r="Y156" s="127"/>
      <c r="Z156" s="119"/>
      <c r="AA156" s="14"/>
      <c r="AB156" s="14"/>
      <c r="AC156" s="127"/>
      <c r="AD156" s="119"/>
      <c r="AE156" s="119"/>
      <c r="AF156" s="119"/>
      <c r="AG156" s="119"/>
      <c r="AH156" s="119"/>
      <c r="AI156" s="120"/>
      <c r="AJ156" s="89">
        <f>IF(ISBLANK(Results!AJ24),0,IF(AJ24=Results!AJ24,AJ$5,0))</f>
        <v>0</v>
      </c>
      <c r="AK156" s="26"/>
      <c r="AL156" s="28" t="str">
        <f>AL155</f>
        <v>BYU</v>
      </c>
      <c r="AM156" s="81"/>
    </row>
    <row r="157" spans="2:39" ht="15.75" hidden="1" customHeight="1">
      <c r="B157" s="78">
        <v>11</v>
      </c>
      <c r="C157" s="90" t="s">
        <v>26</v>
      </c>
      <c r="D157" s="30"/>
      <c r="E157" s="121"/>
      <c r="F157" s="122"/>
      <c r="G157" s="117"/>
      <c r="H157" s="117"/>
      <c r="I157" s="118"/>
      <c r="J157" s="118"/>
      <c r="K157" s="119"/>
      <c r="L157" s="141"/>
      <c r="M157" s="117"/>
      <c r="N157" s="117"/>
      <c r="O157" s="117"/>
      <c r="P157" s="141"/>
      <c r="Q157" s="117"/>
      <c r="R157" s="117"/>
      <c r="S157" s="10"/>
      <c r="T157" s="10"/>
      <c r="U157" s="10"/>
      <c r="V157" s="119"/>
      <c r="W157" s="119"/>
      <c r="X157" s="119"/>
      <c r="Y157" s="127"/>
      <c r="Z157" s="119"/>
      <c r="AA157" s="119"/>
      <c r="AB157" s="119"/>
      <c r="AC157" s="127"/>
      <c r="AD157" s="119"/>
      <c r="AE157" s="119"/>
      <c r="AF157" s="119"/>
      <c r="AG157" s="119"/>
      <c r="AH157" s="119"/>
      <c r="AI157" s="123"/>
      <c r="AJ157" s="124"/>
      <c r="AK157" s="35"/>
      <c r="AL157" s="93" t="s">
        <v>57</v>
      </c>
      <c r="AM157" s="80">
        <v>11</v>
      </c>
    </row>
    <row r="158" spans="2:39" ht="15.75" hidden="1" customHeight="1">
      <c r="B158" s="79"/>
      <c r="C158" s="25"/>
      <c r="D158" s="23"/>
      <c r="E158" s="125"/>
      <c r="F158" s="126"/>
      <c r="G158" s="117"/>
      <c r="H158" s="89">
        <f>IF(ISBLANK(Results!H26),0,IF(H26=Results!H26,H$5,0))</f>
        <v>0</v>
      </c>
      <c r="I158" s="116"/>
      <c r="J158" s="118"/>
      <c r="K158" s="119"/>
      <c r="L158" s="141"/>
      <c r="M158" s="117"/>
      <c r="N158" s="117"/>
      <c r="O158" s="117"/>
      <c r="P158" s="141"/>
      <c r="Q158" s="117"/>
      <c r="R158" s="117"/>
      <c r="S158" s="10"/>
      <c r="T158" s="10"/>
      <c r="U158" s="10"/>
      <c r="V158" s="119"/>
      <c r="W158" s="119"/>
      <c r="X158" s="119"/>
      <c r="Y158" s="127"/>
      <c r="Z158" s="119"/>
      <c r="AA158" s="119"/>
      <c r="AB158" s="119"/>
      <c r="AC158" s="127"/>
      <c r="AD158" s="119"/>
      <c r="AE158" s="119"/>
      <c r="AF158" s="144"/>
      <c r="AG158" s="89">
        <f>IF(ISBLANK(Results!AG26),0,IF(AG26=Results!AG26,AG$5,0))</f>
        <v>0</v>
      </c>
      <c r="AH158" s="145"/>
      <c r="AI158" s="127"/>
      <c r="AJ158" s="128"/>
      <c r="AK158" s="26"/>
      <c r="AL158" s="42"/>
      <c r="AM158" s="81"/>
    </row>
    <row r="159" spans="2:39" ht="15.75" hidden="1" customHeight="1">
      <c r="B159" s="76">
        <v>3</v>
      </c>
      <c r="C159" s="89" t="s">
        <v>27</v>
      </c>
      <c r="D159" s="23"/>
      <c r="E159" s="129">
        <f>E156</f>
        <v>0</v>
      </c>
      <c r="F159" s="126"/>
      <c r="G159" s="130"/>
      <c r="H159" s="131"/>
      <c r="I159" s="122"/>
      <c r="J159" s="118"/>
      <c r="K159" s="119"/>
      <c r="L159" s="141"/>
      <c r="M159" s="117"/>
      <c r="N159" s="117"/>
      <c r="O159" s="117"/>
      <c r="P159" s="141"/>
      <c r="Q159" s="117"/>
      <c r="R159" s="117"/>
      <c r="S159" s="10"/>
      <c r="T159" s="10"/>
      <c r="U159" s="10"/>
      <c r="V159" s="119"/>
      <c r="W159" s="119"/>
      <c r="X159" s="119"/>
      <c r="Y159" s="127"/>
      <c r="Z159" s="119"/>
      <c r="AA159" s="119"/>
      <c r="AB159" s="119"/>
      <c r="AC159" s="127"/>
      <c r="AD159" s="119"/>
      <c r="AE159" s="119"/>
      <c r="AF159" s="146"/>
      <c r="AG159" s="14"/>
      <c r="AH159" s="14"/>
      <c r="AI159" s="127"/>
      <c r="AJ159" s="128">
        <f>AJ156</f>
        <v>0</v>
      </c>
      <c r="AK159" s="26"/>
      <c r="AL159" s="92" t="s">
        <v>58</v>
      </c>
      <c r="AM159" s="80">
        <v>3</v>
      </c>
    </row>
    <row r="160" spans="2:39" ht="15.75" hidden="1" customHeight="1">
      <c r="B160" s="77"/>
      <c r="C160" s="22" t="str">
        <f>C159</f>
        <v>Duke</v>
      </c>
      <c r="D160" s="46"/>
      <c r="E160" s="89">
        <f>IF(ISBLANK(Results!E28),0,IF(E28=Results!E28,E$5,0))</f>
        <v>0</v>
      </c>
      <c r="F160" s="133"/>
      <c r="G160" s="14"/>
      <c r="H160" s="14"/>
      <c r="I160" s="126"/>
      <c r="J160" s="118"/>
      <c r="K160" s="128"/>
      <c r="L160" s="141"/>
      <c r="M160" s="117"/>
      <c r="N160" s="117"/>
      <c r="O160" s="117"/>
      <c r="P160" s="141"/>
      <c r="Q160" s="117"/>
      <c r="R160" s="117"/>
      <c r="S160" s="10"/>
      <c r="T160" s="10"/>
      <c r="U160" s="10"/>
      <c r="V160" s="119"/>
      <c r="W160" s="119"/>
      <c r="X160" s="119"/>
      <c r="Y160" s="127"/>
      <c r="Z160" s="119"/>
      <c r="AA160" s="119"/>
      <c r="AB160" s="119"/>
      <c r="AC160" s="127"/>
      <c r="AD160" s="128"/>
      <c r="AE160" s="119"/>
      <c r="AF160" s="127"/>
      <c r="AG160" s="14"/>
      <c r="AH160" s="119"/>
      <c r="AI160" s="135"/>
      <c r="AJ160" s="89">
        <f>IF(ISBLANK(Results!AJ28),0,IF(AJ28=Results!AJ28,AJ$5,0))</f>
        <v>0</v>
      </c>
      <c r="AK160" s="50"/>
      <c r="AL160" s="28" t="str">
        <f>AL159</f>
        <v>Seton Hall</v>
      </c>
      <c r="AM160" s="81"/>
    </row>
    <row r="161" spans="2:39" ht="15.75" hidden="1" customHeight="1">
      <c r="B161" s="78">
        <v>14</v>
      </c>
      <c r="C161" s="90" t="s">
        <v>28</v>
      </c>
      <c r="D161" s="23"/>
      <c r="E161" s="118"/>
      <c r="F161" s="118"/>
      <c r="G161" s="117"/>
      <c r="H161" s="118"/>
      <c r="I161" s="126"/>
      <c r="J161" s="14"/>
      <c r="K161" s="140">
        <f>K146</f>
        <v>0</v>
      </c>
      <c r="L161" s="139"/>
      <c r="M161" s="117"/>
      <c r="N161" s="117"/>
      <c r="O161" s="117"/>
      <c r="P161" s="141"/>
      <c r="Q161" s="117"/>
      <c r="R161" s="117"/>
      <c r="S161" s="10"/>
      <c r="T161" s="10"/>
      <c r="U161" s="10"/>
      <c r="V161" s="119"/>
      <c r="W161" s="119"/>
      <c r="X161" s="119"/>
      <c r="Y161" s="127"/>
      <c r="Z161" s="119"/>
      <c r="AA161" s="119"/>
      <c r="AB161" s="119"/>
      <c r="AC161" s="127"/>
      <c r="AD161" s="140">
        <f>AD146</f>
        <v>0</v>
      </c>
      <c r="AE161" s="14"/>
      <c r="AF161" s="127"/>
      <c r="AG161" s="118"/>
      <c r="AH161" s="119"/>
      <c r="AI161" s="119"/>
      <c r="AJ161" s="136"/>
      <c r="AK161" s="26"/>
      <c r="AL161" s="93" t="s">
        <v>59</v>
      </c>
      <c r="AM161" s="80">
        <v>14</v>
      </c>
    </row>
    <row r="162" spans="2:39" ht="15.75" hidden="1" customHeight="1">
      <c r="B162" s="79"/>
      <c r="C162" s="25"/>
      <c r="D162" s="23"/>
      <c r="E162" s="118"/>
      <c r="F162" s="118"/>
      <c r="G162" s="117"/>
      <c r="H162" s="118"/>
      <c r="I162" s="126"/>
      <c r="J162" s="147"/>
      <c r="K162" s="89">
        <f>IF(ISBLANK(Results!K30),0,IF(K30=Results!K30,K$5,0))</f>
        <v>0</v>
      </c>
      <c r="L162" s="148"/>
      <c r="M162" s="117"/>
      <c r="N162" s="117"/>
      <c r="O162" s="117"/>
      <c r="P162" s="141"/>
      <c r="Q162" s="117"/>
      <c r="R162" s="117"/>
      <c r="S162" s="10"/>
      <c r="T162" s="10"/>
      <c r="U162" s="10"/>
      <c r="V162" s="119"/>
      <c r="W162" s="119"/>
      <c r="X162" s="119"/>
      <c r="Y162" s="127"/>
      <c r="Z162" s="119"/>
      <c r="AA162" s="119"/>
      <c r="AB162" s="119"/>
      <c r="AC162" s="135"/>
      <c r="AD162" s="89">
        <f>IF(ISBLANK(Results!AD30),0,IF(AD30=Results!AD30,AD$5,0))</f>
        <v>0</v>
      </c>
      <c r="AE162" s="143"/>
      <c r="AF162" s="127"/>
      <c r="AG162" s="118"/>
      <c r="AH162" s="119"/>
      <c r="AI162" s="119"/>
      <c r="AJ162" s="136"/>
      <c r="AK162" s="26"/>
      <c r="AL162" s="42"/>
      <c r="AM162" s="81"/>
    </row>
    <row r="163" spans="2:39" ht="15.75" hidden="1" customHeight="1">
      <c r="B163" s="76">
        <v>7</v>
      </c>
      <c r="C163" s="89" t="s">
        <v>29</v>
      </c>
      <c r="D163" s="23"/>
      <c r="E163" s="118"/>
      <c r="F163" s="118"/>
      <c r="G163" s="117"/>
      <c r="H163" s="118"/>
      <c r="I163" s="126"/>
      <c r="J163" s="118"/>
      <c r="K163" s="119"/>
      <c r="L163" s="119"/>
      <c r="M163" s="117"/>
      <c r="N163" s="117"/>
      <c r="O163" s="117"/>
      <c r="P163" s="141"/>
      <c r="Q163" s="117"/>
      <c r="R163" s="117"/>
      <c r="S163" s="10"/>
      <c r="T163" s="10"/>
      <c r="U163" s="10"/>
      <c r="V163" s="119"/>
      <c r="W163" s="119"/>
      <c r="X163" s="119"/>
      <c r="Y163" s="127"/>
      <c r="Z163" s="119"/>
      <c r="AA163" s="119"/>
      <c r="AB163" s="119"/>
      <c r="AC163" s="119"/>
      <c r="AD163" s="119"/>
      <c r="AE163" s="119"/>
      <c r="AF163" s="127"/>
      <c r="AG163" s="118"/>
      <c r="AH163" s="119"/>
      <c r="AI163" s="119"/>
      <c r="AJ163" s="136"/>
      <c r="AK163" s="26"/>
      <c r="AL163" s="92" t="s">
        <v>60</v>
      </c>
      <c r="AM163" s="80">
        <v>7</v>
      </c>
    </row>
    <row r="164" spans="2:39" ht="15.75" hidden="1" customHeight="1">
      <c r="B164" s="77"/>
      <c r="C164" s="22" t="str">
        <f>C163</f>
        <v>Providence</v>
      </c>
      <c r="D164" s="23"/>
      <c r="E164" s="89">
        <f>IF(ISBLANK(Results!E32),0,IF(E32=Results!E32,E$5,0))</f>
        <v>0</v>
      </c>
      <c r="F164" s="116"/>
      <c r="G164" s="117"/>
      <c r="H164" s="125"/>
      <c r="I164" s="126"/>
      <c r="J164" s="118"/>
      <c r="K164" s="117"/>
      <c r="L164" s="117"/>
      <c r="M164" s="117"/>
      <c r="N164" s="117"/>
      <c r="O164" s="117"/>
      <c r="P164" s="141"/>
      <c r="Q164" s="117"/>
      <c r="R164" s="117"/>
      <c r="S164" s="10"/>
      <c r="T164" s="10"/>
      <c r="U164" s="10"/>
      <c r="V164" s="119"/>
      <c r="W164" s="119"/>
      <c r="X164" s="119"/>
      <c r="Y164" s="127"/>
      <c r="Z164" s="119"/>
      <c r="AA164" s="119"/>
      <c r="AB164" s="119"/>
      <c r="AC164" s="119"/>
      <c r="AD164" s="119"/>
      <c r="AE164" s="119"/>
      <c r="AF164" s="127"/>
      <c r="AG164" s="125"/>
      <c r="AH164" s="119"/>
      <c r="AI164" s="120"/>
      <c r="AJ164" s="89">
        <f>IF(ISBLANK(Results!AJ32),0,IF(AJ32=Results!AJ32,AJ$5,0))</f>
        <v>0</v>
      </c>
      <c r="AK164" s="26"/>
      <c r="AL164" s="28" t="str">
        <f>AL163</f>
        <v>Arizona</v>
      </c>
      <c r="AM164" s="81"/>
    </row>
    <row r="165" spans="2:39" ht="15.75" hidden="1" customHeight="1">
      <c r="B165" s="78">
        <v>10</v>
      </c>
      <c r="C165" s="90" t="s">
        <v>30</v>
      </c>
      <c r="D165" s="30"/>
      <c r="E165" s="121"/>
      <c r="F165" s="122"/>
      <c r="G165" s="14"/>
      <c r="H165" s="140">
        <f>H158</f>
        <v>0</v>
      </c>
      <c r="I165" s="126"/>
      <c r="J165" s="118"/>
      <c r="K165" s="117"/>
      <c r="L165" s="117"/>
      <c r="M165" s="117"/>
      <c r="N165" s="117"/>
      <c r="O165" s="117"/>
      <c r="P165" s="141"/>
      <c r="Q165" s="117"/>
      <c r="R165" s="117"/>
      <c r="S165" s="10"/>
      <c r="T165" s="10"/>
      <c r="U165" s="10"/>
      <c r="V165" s="119"/>
      <c r="W165" s="119"/>
      <c r="X165" s="119"/>
      <c r="Y165" s="127"/>
      <c r="Z165" s="119"/>
      <c r="AA165" s="119"/>
      <c r="AB165" s="119"/>
      <c r="AC165" s="119"/>
      <c r="AD165" s="119"/>
      <c r="AE165" s="119"/>
      <c r="AF165" s="134"/>
      <c r="AG165" s="140">
        <f>AG158</f>
        <v>0</v>
      </c>
      <c r="AH165" s="14"/>
      <c r="AI165" s="123"/>
      <c r="AJ165" s="124"/>
      <c r="AK165" s="35"/>
      <c r="AL165" s="93" t="s">
        <v>61</v>
      </c>
      <c r="AM165" s="80">
        <v>10</v>
      </c>
    </row>
    <row r="166" spans="2:39" ht="15.75" hidden="1" customHeight="1">
      <c r="B166" s="79"/>
      <c r="C166" s="25"/>
      <c r="D166" s="23"/>
      <c r="E166" s="125"/>
      <c r="F166" s="126"/>
      <c r="G166" s="142"/>
      <c r="H166" s="89">
        <f>IF(ISBLANK(Results!H34),0,IF(H34=Results!H34,H$5,0))</f>
        <v>0</v>
      </c>
      <c r="I166" s="133"/>
      <c r="J166" s="118"/>
      <c r="K166" s="117"/>
      <c r="L166" s="117"/>
      <c r="M166" s="117"/>
      <c r="N166" s="117"/>
      <c r="O166" s="117"/>
      <c r="P166" s="141"/>
      <c r="Q166" s="117"/>
      <c r="R166" s="117"/>
      <c r="S166" s="10"/>
      <c r="T166" s="149"/>
      <c r="U166" s="10"/>
      <c r="V166" s="119"/>
      <c r="W166" s="119"/>
      <c r="X166" s="119"/>
      <c r="Y166" s="127"/>
      <c r="Z166" s="119"/>
      <c r="AA166" s="119"/>
      <c r="AB166" s="119"/>
      <c r="AC166" s="119"/>
      <c r="AD166" s="119"/>
      <c r="AE166" s="119"/>
      <c r="AF166" s="135"/>
      <c r="AG166" s="89">
        <f>IF(ISBLANK(Results!AG34),0,IF(AG34=Results!AG34,AG$5,0))</f>
        <v>0</v>
      </c>
      <c r="AH166" s="143"/>
      <c r="AI166" s="127"/>
      <c r="AJ166" s="128"/>
      <c r="AK166" s="26"/>
      <c r="AL166" s="42"/>
      <c r="AM166" s="81"/>
    </row>
    <row r="167" spans="2:39" ht="15.75" hidden="1" customHeight="1">
      <c r="B167" s="76">
        <v>2</v>
      </c>
      <c r="C167" s="89" t="s">
        <v>31</v>
      </c>
      <c r="D167" s="23"/>
      <c r="E167" s="129">
        <f>E164</f>
        <v>0</v>
      </c>
      <c r="F167" s="126"/>
      <c r="G167" s="117"/>
      <c r="H167" s="119"/>
      <c r="I167" s="119"/>
      <c r="J167" s="118"/>
      <c r="K167" s="117"/>
      <c r="L167" s="117"/>
      <c r="M167" s="117"/>
      <c r="N167" s="117"/>
      <c r="O167" s="117"/>
      <c r="P167" s="141"/>
      <c r="Q167" s="117"/>
      <c r="R167" s="117"/>
      <c r="S167" s="150"/>
      <c r="T167" s="151">
        <f>O171</f>
        <v>0</v>
      </c>
      <c r="U167" s="150"/>
      <c r="V167" s="152"/>
      <c r="W167" s="119"/>
      <c r="X167" s="119"/>
      <c r="Y167" s="127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27"/>
      <c r="AJ167" s="128">
        <f>AJ164</f>
        <v>0</v>
      </c>
      <c r="AK167" s="26"/>
      <c r="AL167" s="92" t="s">
        <v>62</v>
      </c>
      <c r="AM167" s="80">
        <v>2</v>
      </c>
    </row>
    <row r="168" spans="2:39" ht="15.75" hidden="1" customHeight="1">
      <c r="B168" s="77"/>
      <c r="C168" s="22" t="str">
        <f>C167</f>
        <v>Kentucky</v>
      </c>
      <c r="D168" s="46"/>
      <c r="E168" s="89">
        <f>IF(ISBLANK(Results!E36),0,IF(E36=Results!E36,E$5,0))</f>
        <v>0</v>
      </c>
      <c r="F168" s="133"/>
      <c r="G168" s="117"/>
      <c r="H168" s="118"/>
      <c r="I168" s="118"/>
      <c r="J168" s="118"/>
      <c r="K168" s="117"/>
      <c r="L168" s="117"/>
      <c r="M168" s="117"/>
      <c r="N168" s="117"/>
      <c r="O168" s="117"/>
      <c r="P168" s="141"/>
      <c r="Q168" s="117"/>
      <c r="R168" s="117"/>
      <c r="S168" s="150"/>
      <c r="T168" s="149">
        <f>W171</f>
        <v>0</v>
      </c>
      <c r="U168" s="150"/>
      <c r="V168" s="152"/>
      <c r="W168" s="119"/>
      <c r="X168" s="119"/>
      <c r="Y168" s="127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35"/>
      <c r="AJ168" s="89">
        <f>IF(ISBLANK(Results!AJ36),0,IF(AJ36=Results!AJ36,AJ$5,0))</f>
        <v>0</v>
      </c>
      <c r="AK168" s="50"/>
      <c r="AL168" s="28" t="str">
        <f>AL167</f>
        <v>San Diego St.</v>
      </c>
      <c r="AM168" s="81"/>
    </row>
    <row r="169" spans="2:39" ht="15.75" hidden="1" customHeight="1">
      <c r="B169" s="78">
        <v>15</v>
      </c>
      <c r="C169" s="90" t="s">
        <v>32</v>
      </c>
      <c r="D169" s="23"/>
      <c r="E169" s="25"/>
      <c r="F169" s="25"/>
      <c r="G169" s="23"/>
      <c r="H169" s="25"/>
      <c r="I169" s="25"/>
      <c r="J169" s="25"/>
      <c r="K169" s="23"/>
      <c r="L169" s="23"/>
      <c r="M169" s="23"/>
      <c r="N169" s="23"/>
      <c r="O169" s="23"/>
      <c r="P169" s="56"/>
      <c r="Q169" s="23"/>
      <c r="R169" s="23"/>
      <c r="S169" s="64"/>
      <c r="T169" s="64"/>
      <c r="U169" s="64"/>
      <c r="V169" s="66"/>
      <c r="W169" s="26"/>
      <c r="X169" s="26"/>
      <c r="Y169" s="40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42"/>
      <c r="AK169" s="26"/>
      <c r="AL169" s="93" t="s">
        <v>63</v>
      </c>
      <c r="AM169" s="80">
        <v>15</v>
      </c>
    </row>
    <row r="170" spans="2:39" ht="15.75" hidden="1" customHeight="1">
      <c r="B170" s="23"/>
      <c r="C170" s="25"/>
      <c r="D170" s="23"/>
      <c r="E170" s="25"/>
      <c r="F170" s="25"/>
      <c r="G170" s="23"/>
      <c r="H170" s="25"/>
      <c r="I170" s="25"/>
      <c r="J170" s="25"/>
      <c r="K170" s="23"/>
      <c r="L170" s="23"/>
      <c r="M170" s="23"/>
      <c r="N170" s="23"/>
      <c r="O170" s="23"/>
      <c r="P170" s="67"/>
      <c r="Q170" s="23"/>
      <c r="R170" s="23"/>
      <c r="S170" s="64"/>
      <c r="T170" s="64"/>
      <c r="U170" s="64"/>
      <c r="V170" s="66"/>
      <c r="W170" s="26"/>
      <c r="X170" s="26"/>
      <c r="Y170" s="40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42"/>
      <c r="AK170" s="26"/>
      <c r="AL170" s="42"/>
      <c r="AM170" s="26"/>
    </row>
    <row r="171" spans="2:39" ht="15.75" hidden="1" customHeight="1">
      <c r="B171" s="23"/>
      <c r="C171" s="172" t="s">
        <v>89</v>
      </c>
      <c r="D171" s="172"/>
      <c r="E171" s="172"/>
      <c r="F171" s="25"/>
      <c r="G171" s="23"/>
      <c r="H171" s="25"/>
      <c r="I171" s="25"/>
      <c r="J171" s="25"/>
      <c r="K171" s="23"/>
      <c r="L171" s="23"/>
      <c r="M171" s="23"/>
      <c r="N171" s="23"/>
      <c r="O171" s="173">
        <f>IF(ISBLANK(Results!O39),0,IF(O39=Results!O39,O$5,0))</f>
        <v>0</v>
      </c>
      <c r="P171" s="174">
        <f>IF(ISBLANK(Results!P39),0,IF(P39=Results!P39,P$5,0))</f>
        <v>0</v>
      </c>
      <c r="Q171" s="175">
        <f>IF(ISBLANK(Results!Q39),0,IF(Q39=Results!Q39,Q$5,0))</f>
        <v>0</v>
      </c>
      <c r="R171" s="176">
        <f>IF(ISBLANK(Results!R39),0,IF(R39=Results!R39,R$5,0))</f>
        <v>0</v>
      </c>
      <c r="S171" s="64"/>
      <c r="T171" s="64"/>
      <c r="U171" s="64"/>
      <c r="V171" s="66"/>
      <c r="W171" s="173">
        <f>IF(ISBLANK(Results!W39),0,IF(W39=Results!W39,W$5,0))</f>
        <v>0</v>
      </c>
      <c r="X171" s="175">
        <f>IF(ISBLANK(Results!X39),0,IF(X39=Results!X39,X$5,0))</f>
        <v>0</v>
      </c>
      <c r="Y171" s="175">
        <f>IF(ISBLANK(Results!Y39),0,IF(Y39=Results!Y39,Y$5,0))</f>
        <v>0</v>
      </c>
      <c r="Z171" s="176">
        <f>IF(ISBLANK(Results!Z39),0,IF(Z39=Results!Z39,Z$5,0))</f>
        <v>0</v>
      </c>
      <c r="AA171" s="26"/>
      <c r="AB171" s="26"/>
      <c r="AC171" s="26"/>
      <c r="AD171" s="26"/>
      <c r="AE171" s="26"/>
      <c r="AF171" s="26"/>
      <c r="AG171" s="26"/>
      <c r="AH171" s="26"/>
      <c r="AI171" s="26"/>
      <c r="AJ171" s="42"/>
      <c r="AK171" s="26"/>
      <c r="AL171" s="198" t="s">
        <v>91</v>
      </c>
      <c r="AM171" s="198"/>
    </row>
    <row r="172" spans="2:39" ht="15.75" hidden="1" customHeight="1">
      <c r="B172" s="23"/>
      <c r="C172" s="172"/>
      <c r="D172" s="172"/>
      <c r="E172" s="172"/>
      <c r="F172" s="25"/>
      <c r="G172" s="23"/>
      <c r="H172" s="25"/>
      <c r="I172" s="25"/>
      <c r="J172" s="25"/>
      <c r="K172" s="23"/>
      <c r="L172" s="23"/>
      <c r="M172" s="23"/>
      <c r="N172" s="23"/>
      <c r="O172" s="177">
        <f>IF(ISBLANK(Results!O40),0,IF(O40=Results!O40,O$5,0))</f>
        <v>0</v>
      </c>
      <c r="P172" s="174">
        <f>IF(ISBLANK(Results!P40),0,IF(P40=Results!P40,P$5,0))</f>
        <v>0</v>
      </c>
      <c r="Q172" s="178">
        <f>IF(ISBLANK(Results!Q40),0,IF(Q40=Results!Q40,Q$5,0))</f>
        <v>0</v>
      </c>
      <c r="R172" s="179">
        <f>IF(ISBLANK(Results!R40),0,IF(R40=Results!R40,R$5,0))</f>
        <v>0</v>
      </c>
      <c r="S172" s="64"/>
      <c r="T172" s="64"/>
      <c r="U172" s="64"/>
      <c r="V172" s="66"/>
      <c r="W172" s="177">
        <f>IF(ISBLANK(Results!W40),0,IF(W40=Results!W40,W$5,0))</f>
        <v>0</v>
      </c>
      <c r="X172" s="178">
        <f>IF(ISBLANK(Results!X40),0,IF(X40=Results!X40,X$5,0))</f>
        <v>0</v>
      </c>
      <c r="Y172" s="178">
        <f>IF(ISBLANK(Results!Y40),0,IF(Y40=Results!Y40,Y$5,0))</f>
        <v>0</v>
      </c>
      <c r="Z172" s="179">
        <f>IF(ISBLANK(Results!Z40),0,IF(Z40=Results!Z40,Z$5,0))</f>
        <v>0</v>
      </c>
      <c r="AA172" s="26"/>
      <c r="AB172" s="26"/>
      <c r="AC172" s="26"/>
      <c r="AD172" s="26"/>
      <c r="AE172" s="26"/>
      <c r="AF172" s="26"/>
      <c r="AG172" s="26"/>
      <c r="AH172" s="26"/>
      <c r="AI172" s="26"/>
      <c r="AJ172" s="42"/>
      <c r="AK172" s="26"/>
      <c r="AL172" s="198"/>
      <c r="AM172" s="198"/>
    </row>
    <row r="173" spans="2:39" ht="15.75" hidden="1" customHeight="1">
      <c r="B173" s="23"/>
      <c r="C173" s="172"/>
      <c r="D173" s="172"/>
      <c r="E173" s="172"/>
      <c r="F173" s="25"/>
      <c r="G173" s="23"/>
      <c r="H173" s="25"/>
      <c r="I173" s="25"/>
      <c r="J173" s="25"/>
      <c r="K173" s="23"/>
      <c r="L173" s="23"/>
      <c r="M173" s="23"/>
      <c r="N173" s="23"/>
      <c r="O173" s="23"/>
      <c r="P173" s="53"/>
      <c r="Q173" s="23"/>
      <c r="R173" s="23"/>
      <c r="S173" s="64"/>
      <c r="T173" s="64"/>
      <c r="U173" s="64"/>
      <c r="V173" s="66"/>
      <c r="W173" s="26"/>
      <c r="X173" s="26"/>
      <c r="Y173" s="40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42"/>
      <c r="AK173" s="26"/>
      <c r="AL173" s="198"/>
      <c r="AM173" s="198"/>
    </row>
    <row r="174" spans="2:39" ht="15.75" hidden="1" customHeight="1">
      <c r="B174" s="76">
        <v>1</v>
      </c>
      <c r="C174" s="89" t="s">
        <v>33</v>
      </c>
      <c r="D174" s="23"/>
      <c r="E174" s="25"/>
      <c r="F174" s="25"/>
      <c r="G174" s="23"/>
      <c r="H174" s="25"/>
      <c r="I174" s="25"/>
      <c r="J174" s="25"/>
      <c r="K174" s="23"/>
      <c r="L174" s="23"/>
      <c r="M174" s="23"/>
      <c r="N174" s="23"/>
      <c r="O174" s="23"/>
      <c r="P174" s="56"/>
      <c r="Q174" s="23"/>
      <c r="R174" s="23"/>
      <c r="S174" s="64"/>
      <c r="T174" s="64"/>
      <c r="U174" s="64"/>
      <c r="V174" s="66"/>
      <c r="W174" s="26"/>
      <c r="X174" s="26"/>
      <c r="Y174" s="40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42"/>
      <c r="AK174" s="26"/>
      <c r="AL174" s="92" t="s">
        <v>64</v>
      </c>
      <c r="AM174" s="80">
        <v>1</v>
      </c>
    </row>
    <row r="175" spans="2:39" ht="15.75" hidden="1" customHeight="1">
      <c r="B175" s="77"/>
      <c r="C175" s="22"/>
      <c r="D175" s="23"/>
      <c r="E175" s="89">
        <f>IF(ISBLANK(Results!E43),0,IF(E43=Results!E43,E$5,0))</f>
        <v>0</v>
      </c>
      <c r="F175" s="116"/>
      <c r="G175" s="117"/>
      <c r="H175" s="118"/>
      <c r="I175" s="118"/>
      <c r="J175" s="118"/>
      <c r="K175" s="117"/>
      <c r="L175" s="117"/>
      <c r="M175" s="117"/>
      <c r="N175" s="117"/>
      <c r="O175" s="23"/>
      <c r="P175" s="56"/>
      <c r="Q175" s="23"/>
      <c r="R175" s="23"/>
      <c r="S175" s="64"/>
      <c r="T175" s="64"/>
      <c r="U175" s="64"/>
      <c r="V175" s="66"/>
      <c r="W175" s="26"/>
      <c r="X175" s="26"/>
      <c r="Y175" s="40"/>
      <c r="Z175" s="26"/>
      <c r="AA175" s="119"/>
      <c r="AB175" s="119"/>
      <c r="AC175" s="119"/>
      <c r="AD175" s="119"/>
      <c r="AE175" s="119"/>
      <c r="AF175" s="119"/>
      <c r="AG175" s="119"/>
      <c r="AH175" s="119"/>
      <c r="AI175" s="120"/>
      <c r="AJ175" s="89">
        <f>IF(ISBLANK(Results!AJ43),0,IF(AJ43=Results!AJ43,AJ$5,0))</f>
        <v>0</v>
      </c>
      <c r="AK175" s="26"/>
      <c r="AL175" s="28" t="str">
        <f>AL174</f>
        <v>Baylor</v>
      </c>
      <c r="AM175" s="81"/>
    </row>
    <row r="176" spans="2:39" ht="15.75" hidden="1" customHeight="1">
      <c r="B176" s="78">
        <v>16</v>
      </c>
      <c r="C176" s="90" t="s">
        <v>34</v>
      </c>
      <c r="D176" s="30"/>
      <c r="E176" s="153"/>
      <c r="F176" s="122"/>
      <c r="G176" s="117"/>
      <c r="H176" s="117"/>
      <c r="I176" s="118"/>
      <c r="J176" s="118"/>
      <c r="K176" s="117"/>
      <c r="L176" s="117"/>
      <c r="M176" s="117"/>
      <c r="N176" s="117"/>
      <c r="O176" s="23"/>
      <c r="P176" s="56"/>
      <c r="Q176" s="23"/>
      <c r="R176" s="180">
        <f>IF(ISBLANK(Results!R44),0,IF(R44=Results!R44,R$5,0))</f>
        <v>0</v>
      </c>
      <c r="S176" s="181">
        <f>IF(ISBLANK(Results!S44),0,IF(S44=Results!S44,S$5,0))</f>
        <v>0</v>
      </c>
      <c r="T176" s="181">
        <f>IF(ISBLANK(Results!T44),0,IF(T44=Results!T44,T$5,0))</f>
        <v>0</v>
      </c>
      <c r="U176" s="181">
        <f>IF(ISBLANK(Results!U44),0,IF(U44=Results!U44,U$5,0))</f>
        <v>0</v>
      </c>
      <c r="V176" s="181">
        <f>IF(ISBLANK(Results!V44),0,IF(V44=Results!V44,V$5,0))</f>
        <v>0</v>
      </c>
      <c r="W176" s="182">
        <f>IF(ISBLANK(Results!W44),0,IF(W44=Results!W44,W$5,0))</f>
        <v>0</v>
      </c>
      <c r="X176" s="26"/>
      <c r="Y176" s="40"/>
      <c r="Z176" s="26"/>
      <c r="AA176" s="119"/>
      <c r="AB176" s="119"/>
      <c r="AC176" s="119"/>
      <c r="AD176" s="119"/>
      <c r="AE176" s="119"/>
      <c r="AF176" s="119"/>
      <c r="AG176" s="119"/>
      <c r="AH176" s="119"/>
      <c r="AI176" s="123"/>
      <c r="AJ176" s="124"/>
      <c r="AK176" s="35"/>
      <c r="AL176" s="93" t="s">
        <v>65</v>
      </c>
      <c r="AM176" s="80">
        <v>16</v>
      </c>
    </row>
    <row r="177" spans="2:39" ht="15.75" hidden="1" customHeight="1">
      <c r="B177" s="79"/>
      <c r="C177" s="25"/>
      <c r="D177" s="23"/>
      <c r="E177" s="129"/>
      <c r="F177" s="126"/>
      <c r="G177" s="117"/>
      <c r="H177" s="89">
        <f>IF(ISBLANK(Results!H45),0,IF(H45=Results!H45,H$5,0))</f>
        <v>0</v>
      </c>
      <c r="I177" s="116"/>
      <c r="J177" s="118"/>
      <c r="K177" s="117"/>
      <c r="L177" s="117"/>
      <c r="M177" s="117"/>
      <c r="N177" s="117"/>
      <c r="O177" s="23"/>
      <c r="P177" s="56"/>
      <c r="Q177" s="23"/>
      <c r="R177" s="183">
        <f>IF(ISBLANK(Results!R45),0,IF(R45=Results!R45,R$5,0))</f>
        <v>0</v>
      </c>
      <c r="S177" s="184">
        <f>IF(ISBLANK(Results!S45),0,IF(S45=Results!S45,S$5,0))</f>
        <v>0</v>
      </c>
      <c r="T177" s="184">
        <f>IF(ISBLANK(Results!T45),0,IF(T45=Results!T45,T$5,0))</f>
        <v>0</v>
      </c>
      <c r="U177" s="184">
        <f>IF(ISBLANK(Results!U45),0,IF(U45=Results!U45,U$5,0))</f>
        <v>0</v>
      </c>
      <c r="V177" s="184">
        <f>IF(ISBLANK(Results!V45),0,IF(V45=Results!V45,V$5,0))</f>
        <v>0</v>
      </c>
      <c r="W177" s="185">
        <f>IF(ISBLANK(Results!W45),0,IF(W45=Results!W45,W$5,0))</f>
        <v>0</v>
      </c>
      <c r="X177" s="26"/>
      <c r="Y177" s="40"/>
      <c r="Z177" s="26"/>
      <c r="AA177" s="119"/>
      <c r="AB177" s="119"/>
      <c r="AC177" s="119"/>
      <c r="AD177" s="119"/>
      <c r="AE177" s="119"/>
      <c r="AF177" s="120"/>
      <c r="AG177" s="89">
        <f>IF(ISBLANK(Results!AG45),0,IF(AG45=Results!AG45,AG$5,0))</f>
        <v>0</v>
      </c>
      <c r="AH177" s="119"/>
      <c r="AI177" s="127"/>
      <c r="AJ177" s="128"/>
      <c r="AK177" s="26"/>
      <c r="AL177" s="42"/>
      <c r="AM177" s="81"/>
    </row>
    <row r="178" spans="2:39" ht="15.75" hidden="1" customHeight="1">
      <c r="B178" s="76">
        <v>8</v>
      </c>
      <c r="C178" s="89" t="s">
        <v>35</v>
      </c>
      <c r="D178" s="23"/>
      <c r="E178" s="129">
        <f>E175</f>
        <v>0</v>
      </c>
      <c r="F178" s="126"/>
      <c r="G178" s="130"/>
      <c r="H178" s="131"/>
      <c r="I178" s="122"/>
      <c r="J178" s="118"/>
      <c r="K178" s="117"/>
      <c r="L178" s="117"/>
      <c r="M178" s="117"/>
      <c r="N178" s="117"/>
      <c r="O178" s="23"/>
      <c r="P178" s="56"/>
      <c r="Q178" s="23"/>
      <c r="R178" s="186" t="s">
        <v>6</v>
      </c>
      <c r="S178" s="186"/>
      <c r="T178" s="186"/>
      <c r="U178" s="186"/>
      <c r="V178" s="186"/>
      <c r="W178" s="186"/>
      <c r="X178" s="26"/>
      <c r="Y178" s="40"/>
      <c r="Z178" s="26"/>
      <c r="AA178" s="119"/>
      <c r="AB178" s="119"/>
      <c r="AC178" s="119"/>
      <c r="AD178" s="119"/>
      <c r="AE178" s="119"/>
      <c r="AF178" s="123"/>
      <c r="AG178" s="132"/>
      <c r="AH178" s="132"/>
      <c r="AI178" s="127"/>
      <c r="AJ178" s="128">
        <f>AJ175</f>
        <v>0</v>
      </c>
      <c r="AK178" s="26"/>
      <c r="AL178" s="92" t="s">
        <v>66</v>
      </c>
      <c r="AM178" s="80">
        <v>8</v>
      </c>
    </row>
    <row r="179" spans="2:39" ht="15.75" hidden="1" customHeight="1">
      <c r="B179" s="77"/>
      <c r="C179" s="22" t="str">
        <f>C178</f>
        <v>Colorado</v>
      </c>
      <c r="D179" s="46"/>
      <c r="E179" s="89">
        <f>IF(ISBLANK(Results!E47),0,IF(E47=Results!E47,E$5,0))</f>
        <v>0</v>
      </c>
      <c r="F179" s="133"/>
      <c r="G179" s="14"/>
      <c r="H179" s="14"/>
      <c r="I179" s="126"/>
      <c r="J179" s="118"/>
      <c r="K179" s="117"/>
      <c r="L179" s="117"/>
      <c r="M179" s="117"/>
      <c r="N179" s="117"/>
      <c r="O179" s="23"/>
      <c r="P179" s="56"/>
      <c r="Q179" s="23"/>
      <c r="R179" s="187"/>
      <c r="S179" s="187"/>
      <c r="T179" s="187"/>
      <c r="U179" s="187"/>
      <c r="V179" s="187"/>
      <c r="W179" s="187"/>
      <c r="X179" s="26"/>
      <c r="Y179" s="40"/>
      <c r="Z179" s="26"/>
      <c r="AA179" s="119"/>
      <c r="AB179" s="119"/>
      <c r="AC179" s="119"/>
      <c r="AD179" s="119"/>
      <c r="AE179" s="119"/>
      <c r="AF179" s="127"/>
      <c r="AG179" s="14"/>
      <c r="AH179" s="14"/>
      <c r="AI179" s="135"/>
      <c r="AJ179" s="89">
        <f>IF(ISBLANK(Results!AJ47),0,IF(AJ47=Results!AJ47,AJ$5,0))</f>
        <v>0</v>
      </c>
      <c r="AK179" s="50"/>
      <c r="AL179" s="28" t="str">
        <f>AL178</f>
        <v>St. Mary's</v>
      </c>
      <c r="AM179" s="81"/>
    </row>
    <row r="180" spans="2:39" ht="15.75" hidden="1" customHeight="1">
      <c r="B180" s="78">
        <v>9</v>
      </c>
      <c r="C180" s="90" t="s">
        <v>36</v>
      </c>
      <c r="D180" s="23"/>
      <c r="E180" s="118"/>
      <c r="F180" s="118"/>
      <c r="G180" s="117"/>
      <c r="H180" s="118"/>
      <c r="I180" s="126"/>
      <c r="J180" s="118"/>
      <c r="K180" s="117"/>
      <c r="L180" s="117"/>
      <c r="M180" s="117"/>
      <c r="N180" s="117"/>
      <c r="O180" s="23"/>
      <c r="P180" s="56"/>
      <c r="Q180" s="23"/>
      <c r="R180" s="23"/>
      <c r="S180" s="16"/>
      <c r="T180" s="16"/>
      <c r="U180" s="16"/>
      <c r="V180" s="26"/>
      <c r="W180" s="26"/>
      <c r="X180" s="26"/>
      <c r="Y180" s="40"/>
      <c r="Z180" s="26"/>
      <c r="AA180" s="119"/>
      <c r="AB180" s="119"/>
      <c r="AC180" s="119"/>
      <c r="AD180" s="119"/>
      <c r="AE180" s="119"/>
      <c r="AF180" s="127"/>
      <c r="AG180" s="118"/>
      <c r="AH180" s="119"/>
      <c r="AI180" s="119"/>
      <c r="AJ180" s="136"/>
      <c r="AK180" s="26"/>
      <c r="AL180" s="93" t="s">
        <v>67</v>
      </c>
      <c r="AM180" s="80">
        <v>9</v>
      </c>
    </row>
    <row r="181" spans="2:39" ht="15.75" hidden="1" customHeight="1">
      <c r="B181" s="79"/>
      <c r="C181" s="25"/>
      <c r="D181" s="23"/>
      <c r="E181" s="118"/>
      <c r="F181" s="118"/>
      <c r="G181" s="117"/>
      <c r="H181" s="118"/>
      <c r="I181" s="126"/>
      <c r="J181" s="118"/>
      <c r="K181" s="89">
        <f>IF(ISBLANK(Results!K49),0,IF(K49=Results!K49,K$5,0))</f>
        <v>0</v>
      </c>
      <c r="L181" s="137"/>
      <c r="M181" s="117"/>
      <c r="N181" s="117"/>
      <c r="O181" s="23"/>
      <c r="P181" s="56"/>
      <c r="Q181" s="23"/>
      <c r="R181" s="23"/>
      <c r="S181" s="16"/>
      <c r="T181" s="16"/>
      <c r="U181" s="16"/>
      <c r="V181" s="26"/>
      <c r="W181" s="26"/>
      <c r="X181" s="26"/>
      <c r="Y181" s="40"/>
      <c r="Z181" s="26"/>
      <c r="AA181" s="119"/>
      <c r="AB181" s="119"/>
      <c r="AC181" s="120"/>
      <c r="AD181" s="89">
        <f>IF(ISBLANK(Results!AD49),0,IF(AD49=Results!AD49,AD$5,0))</f>
        <v>0</v>
      </c>
      <c r="AE181" s="119"/>
      <c r="AF181" s="127"/>
      <c r="AG181" s="118"/>
      <c r="AH181" s="119"/>
      <c r="AI181" s="119"/>
      <c r="AJ181" s="136"/>
      <c r="AK181" s="26"/>
      <c r="AL181" s="42"/>
      <c r="AM181" s="81"/>
    </row>
    <row r="182" spans="2:39" ht="15.75" hidden="1" customHeight="1">
      <c r="B182" s="76">
        <v>5</v>
      </c>
      <c r="C182" s="89" t="s">
        <v>37</v>
      </c>
      <c r="D182" s="23"/>
      <c r="E182" s="118"/>
      <c r="F182" s="118"/>
      <c r="G182" s="117"/>
      <c r="H182" s="118"/>
      <c r="I182" s="126"/>
      <c r="J182" s="131"/>
      <c r="K182" s="130"/>
      <c r="L182" s="138"/>
      <c r="M182" s="117"/>
      <c r="N182" s="117"/>
      <c r="O182" s="23"/>
      <c r="P182" s="56"/>
      <c r="Q182" s="23"/>
      <c r="R182" s="23"/>
      <c r="S182" s="188" t="s">
        <v>7</v>
      </c>
      <c r="T182" s="188"/>
      <c r="U182" s="188"/>
      <c r="V182" s="188"/>
      <c r="W182" s="26"/>
      <c r="X182" s="26"/>
      <c r="Y182" s="40"/>
      <c r="Z182" s="26"/>
      <c r="AA182" s="119"/>
      <c r="AB182" s="119"/>
      <c r="AC182" s="123"/>
      <c r="AD182" s="132"/>
      <c r="AE182" s="132"/>
      <c r="AF182" s="127"/>
      <c r="AG182" s="118"/>
      <c r="AH182" s="119"/>
      <c r="AI182" s="119"/>
      <c r="AJ182" s="136"/>
      <c r="AK182" s="26"/>
      <c r="AL182" s="92" t="s">
        <v>68</v>
      </c>
      <c r="AM182" s="80">
        <v>5</v>
      </c>
    </row>
    <row r="183" spans="2:39" ht="15.75" hidden="1" customHeight="1">
      <c r="B183" s="77"/>
      <c r="C183" s="22" t="str">
        <f>C182</f>
        <v>Butler</v>
      </c>
      <c r="D183" s="23"/>
      <c r="E183" s="89">
        <f>IF(ISBLANK(Results!E51),0,IF(E51=Results!E51,E$5,0))</f>
        <v>0</v>
      </c>
      <c r="F183" s="116"/>
      <c r="G183" s="117"/>
      <c r="H183" s="125"/>
      <c r="I183" s="126"/>
      <c r="J183" s="14"/>
      <c r="K183" s="14"/>
      <c r="L183" s="139"/>
      <c r="M183" s="117"/>
      <c r="N183" s="117"/>
      <c r="O183" s="23"/>
      <c r="P183" s="56"/>
      <c r="Q183" s="23"/>
      <c r="R183" s="23"/>
      <c r="S183" s="189"/>
      <c r="T183" s="190"/>
      <c r="U183" s="190"/>
      <c r="V183" s="191"/>
      <c r="W183" s="26"/>
      <c r="X183" s="26"/>
      <c r="Y183" s="40"/>
      <c r="Z183" s="26"/>
      <c r="AA183" s="119"/>
      <c r="AB183" s="119"/>
      <c r="AC183" s="127"/>
      <c r="AD183" s="14"/>
      <c r="AE183" s="14"/>
      <c r="AF183" s="127"/>
      <c r="AG183" s="125"/>
      <c r="AH183" s="119"/>
      <c r="AI183" s="120"/>
      <c r="AJ183" s="89">
        <f>IF(ISBLANK(Results!AJ51),0,IF(AJ51=Results!AJ51,AJ$5,0))</f>
        <v>0</v>
      </c>
      <c r="AK183" s="26"/>
      <c r="AL183" s="28" t="str">
        <f>AL182</f>
        <v>Ohio St.</v>
      </c>
      <c r="AM183" s="81"/>
    </row>
    <row r="184" spans="2:39" ht="15.75" hidden="1" customHeight="1">
      <c r="B184" s="78">
        <v>12</v>
      </c>
      <c r="C184" s="90" t="s">
        <v>38</v>
      </c>
      <c r="D184" s="30"/>
      <c r="E184" s="153"/>
      <c r="F184" s="122"/>
      <c r="G184" s="14"/>
      <c r="H184" s="140">
        <f>H177</f>
        <v>0</v>
      </c>
      <c r="I184" s="126"/>
      <c r="J184" s="118"/>
      <c r="K184" s="119"/>
      <c r="L184" s="141"/>
      <c r="M184" s="117"/>
      <c r="N184" s="117"/>
      <c r="O184" s="23"/>
      <c r="P184" s="56"/>
      <c r="Q184" s="23"/>
      <c r="R184" s="23"/>
      <c r="S184" s="192"/>
      <c r="T184" s="193"/>
      <c r="U184" s="193"/>
      <c r="V184" s="194"/>
      <c r="W184" s="26"/>
      <c r="X184" s="26"/>
      <c r="Y184" s="40"/>
      <c r="Z184" s="26"/>
      <c r="AA184" s="119"/>
      <c r="AB184" s="119"/>
      <c r="AC184" s="127"/>
      <c r="AD184" s="119"/>
      <c r="AE184" s="119"/>
      <c r="AF184" s="127"/>
      <c r="AG184" s="140">
        <f>AG177</f>
        <v>0</v>
      </c>
      <c r="AH184" s="14"/>
      <c r="AI184" s="123"/>
      <c r="AJ184" s="124"/>
      <c r="AK184" s="35"/>
      <c r="AL184" s="93" t="s">
        <v>69</v>
      </c>
      <c r="AM184" s="80">
        <v>12</v>
      </c>
    </row>
    <row r="185" spans="2:39" ht="15.75" hidden="1" customHeight="1">
      <c r="B185" s="79"/>
      <c r="C185" s="25"/>
      <c r="D185" s="23"/>
      <c r="E185" s="129"/>
      <c r="F185" s="126"/>
      <c r="G185" s="142"/>
      <c r="H185" s="89">
        <f>IF(ISBLANK(Results!H53),0,IF(H53=Results!H53,H$5,0))</f>
        <v>0</v>
      </c>
      <c r="I185" s="133"/>
      <c r="J185" s="118"/>
      <c r="K185" s="119"/>
      <c r="L185" s="141"/>
      <c r="M185" s="117"/>
      <c r="N185" s="117"/>
      <c r="O185" s="23"/>
      <c r="P185" s="56"/>
      <c r="Q185" s="23"/>
      <c r="R185" s="23"/>
      <c r="S185" s="195"/>
      <c r="T185" s="196"/>
      <c r="U185" s="196"/>
      <c r="V185" s="197"/>
      <c r="W185" s="26"/>
      <c r="X185" s="26"/>
      <c r="Y185" s="40"/>
      <c r="Z185" s="26"/>
      <c r="AA185" s="140">
        <f>AA151</f>
        <v>0</v>
      </c>
      <c r="AB185" s="119"/>
      <c r="AC185" s="127"/>
      <c r="AD185" s="119"/>
      <c r="AE185" s="119"/>
      <c r="AF185" s="135"/>
      <c r="AG185" s="89">
        <f>IF(ISBLANK(Results!AG53),0,IF(AG53=Results!AG53,AG$5,0))</f>
        <v>0</v>
      </c>
      <c r="AH185" s="143"/>
      <c r="AI185" s="127"/>
      <c r="AJ185" s="128"/>
      <c r="AK185" s="26"/>
      <c r="AL185" s="42"/>
      <c r="AM185" s="81"/>
    </row>
    <row r="186" spans="2:39" ht="15.75" hidden="1" customHeight="1">
      <c r="B186" s="76">
        <v>4</v>
      </c>
      <c r="C186" s="89" t="s">
        <v>39</v>
      </c>
      <c r="D186" s="23"/>
      <c r="E186" s="129">
        <f>E183</f>
        <v>0</v>
      </c>
      <c r="F186" s="126"/>
      <c r="G186" s="117"/>
      <c r="H186" s="119"/>
      <c r="I186" s="119"/>
      <c r="J186" s="118"/>
      <c r="K186" s="119"/>
      <c r="L186" s="141"/>
      <c r="M186" s="117"/>
      <c r="N186" s="117"/>
      <c r="O186" s="23"/>
      <c r="P186" s="56"/>
      <c r="Q186" s="23"/>
      <c r="R186" s="188" t="s">
        <v>8</v>
      </c>
      <c r="S186" s="188"/>
      <c r="T186" s="188"/>
      <c r="U186" s="188"/>
      <c r="V186" s="188"/>
      <c r="W186" s="188"/>
      <c r="X186" s="26"/>
      <c r="Y186" s="40"/>
      <c r="Z186" s="26"/>
      <c r="AA186" s="140">
        <f>AA152</f>
        <v>0</v>
      </c>
      <c r="AB186" s="119"/>
      <c r="AC186" s="127"/>
      <c r="AD186" s="119"/>
      <c r="AE186" s="119"/>
      <c r="AF186" s="119"/>
      <c r="AG186" s="119"/>
      <c r="AH186" s="119"/>
      <c r="AI186" s="127"/>
      <c r="AJ186" s="128">
        <f>AJ183</f>
        <v>0</v>
      </c>
      <c r="AK186" s="26"/>
      <c r="AL186" s="92" t="s">
        <v>70</v>
      </c>
      <c r="AM186" s="80">
        <v>4</v>
      </c>
    </row>
    <row r="187" spans="2:39" ht="15.75" hidden="1" customHeight="1">
      <c r="B187" s="77"/>
      <c r="C187" s="22" t="str">
        <f>C186</f>
        <v>Maryland</v>
      </c>
      <c r="D187" s="46"/>
      <c r="E187" s="89">
        <f>IF(ISBLANK(Results!E55),0,IF(E55=Results!E55,E$5,0))</f>
        <v>0</v>
      </c>
      <c r="F187" s="133"/>
      <c r="G187" s="117"/>
      <c r="H187" s="118"/>
      <c r="I187" s="118"/>
      <c r="J187" s="118"/>
      <c r="K187" s="119"/>
      <c r="L187" s="141"/>
      <c r="M187" s="117"/>
      <c r="N187" s="129"/>
      <c r="O187" s="23"/>
      <c r="P187" s="56"/>
      <c r="Q187" s="23"/>
      <c r="R187" s="188"/>
      <c r="S187" s="188"/>
      <c r="T187" s="188"/>
      <c r="U187" s="188"/>
      <c r="V187" s="188"/>
      <c r="W187" s="188"/>
      <c r="X187" s="26"/>
      <c r="Y187" s="40"/>
      <c r="Z187" s="26"/>
      <c r="AA187" s="140">
        <f>AA153</f>
        <v>0</v>
      </c>
      <c r="AB187" s="119"/>
      <c r="AC187" s="127"/>
      <c r="AD187" s="119"/>
      <c r="AE187" s="119"/>
      <c r="AF187" s="119"/>
      <c r="AG187" s="119"/>
      <c r="AH187" s="119"/>
      <c r="AI187" s="135"/>
      <c r="AJ187" s="89">
        <f>IF(ISBLANK(Results!AJ55),0,IF(AJ55=Results!AJ55,AJ$5,0))</f>
        <v>0</v>
      </c>
      <c r="AK187" s="50"/>
      <c r="AL187" s="28" t="str">
        <f>AL186</f>
        <v>Louisville</v>
      </c>
      <c r="AM187" s="81"/>
    </row>
    <row r="188" spans="2:39" ht="15.75" hidden="1" customHeight="1">
      <c r="B188" s="78">
        <v>13</v>
      </c>
      <c r="C188" s="90" t="s">
        <v>40</v>
      </c>
      <c r="D188" s="23"/>
      <c r="E188" s="118"/>
      <c r="F188" s="118"/>
      <c r="G188" s="117"/>
      <c r="H188" s="118"/>
      <c r="I188" s="118"/>
      <c r="J188" s="118"/>
      <c r="K188" s="119"/>
      <c r="L188" s="141"/>
      <c r="M188" s="14"/>
      <c r="N188" s="140">
        <f>N154</f>
        <v>0</v>
      </c>
      <c r="O188" s="19"/>
      <c r="P188" s="54"/>
      <c r="Q188" s="19"/>
      <c r="R188" s="23"/>
      <c r="S188" s="16"/>
      <c r="T188" s="16"/>
      <c r="U188" s="16"/>
      <c r="V188" s="26"/>
      <c r="W188" s="26"/>
      <c r="X188" s="26"/>
      <c r="Y188" s="40"/>
      <c r="Z188" s="26"/>
      <c r="AA188" s="140">
        <f>AA154</f>
        <v>0</v>
      </c>
      <c r="AB188" s="14"/>
      <c r="AC188" s="127"/>
      <c r="AD188" s="119"/>
      <c r="AE188" s="119"/>
      <c r="AF188" s="119"/>
      <c r="AG188" s="119"/>
      <c r="AH188" s="119"/>
      <c r="AI188" s="119"/>
      <c r="AJ188" s="136"/>
      <c r="AK188" s="26"/>
      <c r="AL188" s="93" t="s">
        <v>71</v>
      </c>
      <c r="AM188" s="80">
        <v>13</v>
      </c>
    </row>
    <row r="189" spans="2:39" ht="15.75" hidden="1" customHeight="1">
      <c r="B189" s="79"/>
      <c r="C189" s="25"/>
      <c r="D189" s="23"/>
      <c r="E189" s="118"/>
      <c r="F189" s="118"/>
      <c r="G189" s="117"/>
      <c r="H189" s="118"/>
      <c r="I189" s="118"/>
      <c r="J189" s="118"/>
      <c r="K189" s="204"/>
      <c r="L189" s="141"/>
      <c r="M189" s="142"/>
      <c r="N189" s="89">
        <f>IF(ISBLANK(Results!N57),0,IF(N57=Results!N57,N$5,0))</f>
        <v>0</v>
      </c>
      <c r="O189" s="70"/>
      <c r="P189" s="62"/>
      <c r="Q189" s="52"/>
      <c r="R189" s="23"/>
      <c r="S189" s="16"/>
      <c r="T189" s="16"/>
      <c r="U189" s="16"/>
      <c r="V189" s="26"/>
      <c r="W189" s="26"/>
      <c r="X189" s="26"/>
      <c r="Y189" s="68"/>
      <c r="Z189" s="58"/>
      <c r="AA189" s="89">
        <f>IF(ISBLANK(Results!AA57),0,IF(AA57=Results!AA57,AA$5,0))</f>
        <v>0</v>
      </c>
      <c r="AB189" s="143"/>
      <c r="AC189" s="127"/>
      <c r="AD189" s="204"/>
      <c r="AE189" s="204"/>
      <c r="AF189" s="119"/>
      <c r="AG189" s="119"/>
      <c r="AH189" s="119"/>
      <c r="AI189" s="119"/>
      <c r="AJ189" s="136"/>
      <c r="AK189" s="26"/>
      <c r="AL189" s="42"/>
      <c r="AM189" s="81"/>
    </row>
    <row r="190" spans="2:39" ht="15.75" hidden="1" customHeight="1">
      <c r="B190" s="76">
        <v>6</v>
      </c>
      <c r="C190" s="89" t="s">
        <v>41</v>
      </c>
      <c r="D190" s="23"/>
      <c r="E190" s="118"/>
      <c r="F190" s="118"/>
      <c r="G190" s="117"/>
      <c r="H190" s="118"/>
      <c r="I190" s="118"/>
      <c r="J190" s="118"/>
      <c r="K190" s="204"/>
      <c r="L190" s="141"/>
      <c r="M190" s="117"/>
      <c r="N190" s="119"/>
      <c r="O190" s="26"/>
      <c r="P190" s="26"/>
      <c r="Q190" s="26"/>
      <c r="R190" s="23"/>
      <c r="S190" s="16"/>
      <c r="T190" s="16"/>
      <c r="U190" s="16"/>
      <c r="V190" s="26"/>
      <c r="W190" s="26"/>
      <c r="X190" s="26"/>
      <c r="Y190" s="26"/>
      <c r="Z190" s="26"/>
      <c r="AA190" s="119"/>
      <c r="AB190" s="119"/>
      <c r="AC190" s="127"/>
      <c r="AD190" s="204"/>
      <c r="AE190" s="204"/>
      <c r="AF190" s="119"/>
      <c r="AG190" s="119"/>
      <c r="AH190" s="119"/>
      <c r="AI190" s="119"/>
      <c r="AJ190" s="136"/>
      <c r="AK190" s="26"/>
      <c r="AL190" s="92" t="s">
        <v>72</v>
      </c>
      <c r="AM190" s="80">
        <v>6</v>
      </c>
    </row>
    <row r="191" spans="2:39" ht="15.75" hidden="1" customHeight="1">
      <c r="B191" s="77"/>
      <c r="C191" s="22" t="str">
        <f>C190</f>
        <v>Penn St.</v>
      </c>
      <c r="D191" s="23"/>
      <c r="E191" s="89">
        <f>IF(ISBLANK(Results!E59),0,IF(E59=Results!E59,E$5,0))</f>
        <v>0</v>
      </c>
      <c r="F191" s="116"/>
      <c r="G191" s="117"/>
      <c r="H191" s="118"/>
      <c r="I191" s="118"/>
      <c r="J191" s="118"/>
      <c r="K191" s="119"/>
      <c r="L191" s="141"/>
      <c r="M191" s="117"/>
      <c r="N191" s="117"/>
      <c r="O191" s="23"/>
      <c r="P191" s="23"/>
      <c r="Q191" s="23"/>
      <c r="R191" s="167" t="s">
        <v>13</v>
      </c>
      <c r="S191" s="167"/>
      <c r="T191" s="167"/>
      <c r="U191" s="167"/>
      <c r="V191" s="167"/>
      <c r="W191" s="167"/>
      <c r="X191" s="26"/>
      <c r="Y191" s="26"/>
      <c r="Z191" s="26"/>
      <c r="AA191" s="119"/>
      <c r="AB191" s="119"/>
      <c r="AC191" s="127"/>
      <c r="AD191" s="119"/>
      <c r="AE191" s="119"/>
      <c r="AF191" s="119"/>
      <c r="AG191" s="119"/>
      <c r="AH191" s="119"/>
      <c r="AI191" s="120"/>
      <c r="AJ191" s="89">
        <f>IF(ISBLANK(Results!AJ59),0,IF(AJ59=Results!AJ59,AJ$5,0))</f>
        <v>0</v>
      </c>
      <c r="AK191" s="26"/>
      <c r="AL191" s="28" t="str">
        <f>AL190</f>
        <v>Virginia</v>
      </c>
      <c r="AM191" s="81"/>
    </row>
    <row r="192" spans="2:39" ht="15.75" hidden="1" customHeight="1">
      <c r="B192" s="78">
        <v>11</v>
      </c>
      <c r="C192" s="90" t="s">
        <v>42</v>
      </c>
      <c r="D192" s="30"/>
      <c r="E192" s="153"/>
      <c r="F192" s="122"/>
      <c r="G192" s="117"/>
      <c r="H192" s="117"/>
      <c r="I192" s="118"/>
      <c r="J192" s="118"/>
      <c r="K192" s="119"/>
      <c r="L192" s="141"/>
      <c r="M192" s="117"/>
      <c r="N192" s="117"/>
      <c r="O192" s="23"/>
      <c r="P192" s="23"/>
      <c r="Q192" s="23"/>
      <c r="R192" s="23"/>
      <c r="S192" s="16"/>
      <c r="T192" s="16"/>
      <c r="U192" s="16"/>
      <c r="V192" s="26"/>
      <c r="W192" s="26"/>
      <c r="X192" s="26"/>
      <c r="Y192" s="26"/>
      <c r="Z192" s="26"/>
      <c r="AA192" s="119"/>
      <c r="AB192" s="119"/>
      <c r="AC192" s="127"/>
      <c r="AD192" s="119"/>
      <c r="AE192" s="119"/>
      <c r="AF192" s="119"/>
      <c r="AG192" s="119"/>
      <c r="AH192" s="119"/>
      <c r="AI192" s="123"/>
      <c r="AJ192" s="124"/>
      <c r="AK192" s="35"/>
      <c r="AL192" s="93" t="s">
        <v>73</v>
      </c>
      <c r="AM192" s="80">
        <v>11</v>
      </c>
    </row>
    <row r="193" spans="2:39" ht="15.75" hidden="1" customHeight="1">
      <c r="B193" s="79"/>
      <c r="C193" s="25"/>
      <c r="D193" s="23"/>
      <c r="E193" s="129"/>
      <c r="F193" s="126"/>
      <c r="G193" s="117"/>
      <c r="H193" s="89">
        <f>IF(ISBLANK(Results!H61),0,IF(H61=Results!H61,H$5,0))</f>
        <v>0</v>
      </c>
      <c r="I193" s="116"/>
      <c r="J193" s="118"/>
      <c r="K193" s="119"/>
      <c r="L193" s="141"/>
      <c r="M193" s="117"/>
      <c r="N193" s="117"/>
      <c r="O193" s="23"/>
      <c r="P193" s="23"/>
      <c r="Q193" s="23"/>
      <c r="R193" s="23"/>
      <c r="S193" s="16"/>
      <c r="T193" s="16"/>
      <c r="U193" s="16"/>
      <c r="V193" s="26"/>
      <c r="W193" s="26"/>
      <c r="X193" s="26"/>
      <c r="Y193" s="26"/>
      <c r="Z193" s="26"/>
      <c r="AA193" s="119"/>
      <c r="AB193" s="119"/>
      <c r="AC193" s="127"/>
      <c r="AD193" s="119"/>
      <c r="AE193" s="119"/>
      <c r="AF193" s="120"/>
      <c r="AG193" s="89">
        <f>IF(ISBLANK(Results!AG61),0,IF(AG61=Results!AG61,AG$5,0))</f>
        <v>0</v>
      </c>
      <c r="AH193" s="119"/>
      <c r="AI193" s="127"/>
      <c r="AJ193" s="128"/>
      <c r="AK193" s="26"/>
      <c r="AL193" s="42"/>
      <c r="AM193" s="81"/>
    </row>
    <row r="194" spans="2:39" ht="15.75" hidden="1" customHeight="1">
      <c r="B194" s="76">
        <v>3</v>
      </c>
      <c r="C194" s="89" t="s">
        <v>43</v>
      </c>
      <c r="D194" s="23"/>
      <c r="E194" s="129">
        <f>E191</f>
        <v>0</v>
      </c>
      <c r="F194" s="126"/>
      <c r="G194" s="130"/>
      <c r="H194" s="131"/>
      <c r="I194" s="122"/>
      <c r="J194" s="118"/>
      <c r="K194" s="119"/>
      <c r="L194" s="141"/>
      <c r="M194" s="117"/>
      <c r="N194" s="117"/>
      <c r="O194" s="154" t="s">
        <v>80</v>
      </c>
      <c r="P194" s="154"/>
      <c r="Q194" s="154"/>
      <c r="R194" s="154"/>
      <c r="S194" s="155"/>
      <c r="T194" s="156"/>
      <c r="U194" s="10"/>
      <c r="V194" s="120"/>
      <c r="W194" s="202" t="s">
        <v>84</v>
      </c>
      <c r="X194" s="202"/>
      <c r="Y194" s="202"/>
      <c r="Z194" s="202"/>
      <c r="AA194" s="119"/>
      <c r="AB194" s="119"/>
      <c r="AC194" s="127"/>
      <c r="AD194" s="119"/>
      <c r="AE194" s="119"/>
      <c r="AF194" s="123"/>
      <c r="AG194" s="132"/>
      <c r="AH194" s="132"/>
      <c r="AI194" s="127"/>
      <c r="AJ194" s="128">
        <f>AJ191</f>
        <v>0</v>
      </c>
      <c r="AK194" s="26"/>
      <c r="AL194" s="92" t="s">
        <v>74</v>
      </c>
      <c r="AM194" s="80">
        <v>3</v>
      </c>
    </row>
    <row r="195" spans="2:39" ht="15.75" hidden="1" customHeight="1">
      <c r="B195" s="77"/>
      <c r="C195" s="22" t="str">
        <f>C194</f>
        <v>Villanova</v>
      </c>
      <c r="D195" s="46"/>
      <c r="E195" s="89">
        <f>IF(ISBLANK(Results!E63),0,IF(E63=Results!E63,E$5,0))</f>
        <v>0</v>
      </c>
      <c r="F195" s="133"/>
      <c r="G195" s="14"/>
      <c r="H195" s="14"/>
      <c r="I195" s="126"/>
      <c r="J195" s="118"/>
      <c r="K195" s="128"/>
      <c r="L195" s="141"/>
      <c r="M195" s="117"/>
      <c r="N195" s="117"/>
      <c r="O195" s="14"/>
      <c r="P195" s="14"/>
      <c r="Q195" s="14"/>
      <c r="R195" s="157"/>
      <c r="S195" s="158"/>
      <c r="T195" s="156"/>
      <c r="U195" s="10"/>
      <c r="V195" s="146"/>
      <c r="W195" s="157"/>
      <c r="X195" s="14"/>
      <c r="Y195" s="14"/>
      <c r="Z195" s="14"/>
      <c r="AA195" s="119"/>
      <c r="AB195" s="119"/>
      <c r="AC195" s="127"/>
      <c r="AD195" s="128"/>
      <c r="AE195" s="119"/>
      <c r="AF195" s="127"/>
      <c r="AG195" s="14"/>
      <c r="AH195" s="14"/>
      <c r="AI195" s="135"/>
      <c r="AJ195" s="89">
        <f>IF(ISBLANK(Results!AJ63),0,IF(AJ63=Results!AJ63,AJ$5,0))</f>
        <v>0</v>
      </c>
      <c r="AK195" s="50"/>
      <c r="AL195" s="28" t="str">
        <f>AL194</f>
        <v>Michigan St.</v>
      </c>
      <c r="AM195" s="81"/>
    </row>
    <row r="196" spans="2:39" ht="15.75" hidden="1" customHeight="1">
      <c r="B196" s="78">
        <v>14</v>
      </c>
      <c r="C196" s="90" t="s">
        <v>44</v>
      </c>
      <c r="D196" s="23"/>
      <c r="E196" s="118"/>
      <c r="F196" s="118"/>
      <c r="G196" s="117"/>
      <c r="H196" s="118"/>
      <c r="I196" s="126"/>
      <c r="J196" s="14"/>
      <c r="K196" s="140">
        <f>K181</f>
        <v>0</v>
      </c>
      <c r="L196" s="139"/>
      <c r="M196" s="117"/>
      <c r="N196" s="117"/>
      <c r="O196" s="154" t="s">
        <v>81</v>
      </c>
      <c r="P196" s="154"/>
      <c r="Q196" s="154"/>
      <c r="R196" s="154"/>
      <c r="S196" s="159"/>
      <c r="T196" s="156"/>
      <c r="U196" s="10"/>
      <c r="V196" s="135"/>
      <c r="W196" s="202" t="s">
        <v>85</v>
      </c>
      <c r="X196" s="202"/>
      <c r="Y196" s="202"/>
      <c r="Z196" s="202"/>
      <c r="AA196" s="119"/>
      <c r="AB196" s="119"/>
      <c r="AC196" s="127"/>
      <c r="AD196" s="140">
        <f>AD181</f>
        <v>0</v>
      </c>
      <c r="AE196" s="14"/>
      <c r="AF196" s="127"/>
      <c r="AG196" s="118"/>
      <c r="AH196" s="119"/>
      <c r="AI196" s="119"/>
      <c r="AJ196" s="136"/>
      <c r="AK196" s="26"/>
      <c r="AL196" s="93" t="s">
        <v>75</v>
      </c>
      <c r="AM196" s="80">
        <v>14</v>
      </c>
    </row>
    <row r="197" spans="2:39" ht="15.75" hidden="1" customHeight="1">
      <c r="B197" s="79"/>
      <c r="C197" s="25"/>
      <c r="D197" s="23"/>
      <c r="E197" s="118"/>
      <c r="F197" s="118"/>
      <c r="G197" s="117"/>
      <c r="H197" s="118"/>
      <c r="I197" s="126"/>
      <c r="J197" s="147"/>
      <c r="K197" s="89">
        <f>IF(ISBLANK(Results!K65),0,IF(K65=Results!K65,K$5,0))</f>
        <v>0</v>
      </c>
      <c r="L197" s="148"/>
      <c r="M197" s="117"/>
      <c r="N197" s="117"/>
      <c r="O197" s="205"/>
      <c r="P197" s="205"/>
      <c r="Q197" s="205"/>
      <c r="R197" s="205"/>
      <c r="S197" s="205"/>
      <c r="T197" s="10"/>
      <c r="U197" s="10"/>
      <c r="V197" s="205"/>
      <c r="W197" s="205"/>
      <c r="X197" s="205"/>
      <c r="Y197" s="205"/>
      <c r="Z197" s="205"/>
      <c r="AA197" s="119"/>
      <c r="AB197" s="119"/>
      <c r="AC197" s="135"/>
      <c r="AD197" s="89">
        <f>IF(ISBLANK(Results!AD65),0,IF(AD65=Results!AD65,AD$5,0))</f>
        <v>0</v>
      </c>
      <c r="AE197" s="143"/>
      <c r="AF197" s="127"/>
      <c r="AG197" s="118"/>
      <c r="AH197" s="119"/>
      <c r="AI197" s="119"/>
      <c r="AJ197" s="136"/>
      <c r="AK197" s="26"/>
      <c r="AL197" s="42"/>
      <c r="AM197" s="29"/>
    </row>
    <row r="198" spans="2:39" ht="15.75" hidden="1" customHeight="1">
      <c r="B198" s="76">
        <v>7</v>
      </c>
      <c r="C198" s="89" t="s">
        <v>45</v>
      </c>
      <c r="D198" s="23"/>
      <c r="E198" s="118"/>
      <c r="F198" s="118"/>
      <c r="G198" s="117"/>
      <c r="H198" s="118"/>
      <c r="I198" s="126"/>
      <c r="J198" s="118"/>
      <c r="K198" s="119"/>
      <c r="L198" s="119"/>
      <c r="M198" s="117"/>
      <c r="N198" s="117"/>
      <c r="O198" s="14"/>
      <c r="P198" s="14"/>
      <c r="Q198" s="14"/>
      <c r="R198" s="14"/>
      <c r="S198" s="14"/>
      <c r="T198" s="10"/>
      <c r="U198" s="10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27"/>
      <c r="AG198" s="118"/>
      <c r="AH198" s="119"/>
      <c r="AI198" s="119"/>
      <c r="AJ198" s="136"/>
      <c r="AK198" s="26"/>
      <c r="AL198" s="92" t="s">
        <v>76</v>
      </c>
      <c r="AM198" s="80">
        <v>7</v>
      </c>
    </row>
    <row r="199" spans="2:39" ht="15.75" hidden="1" customHeight="1">
      <c r="B199" s="77"/>
      <c r="C199" s="22" t="str">
        <f>C198</f>
        <v>West Virginia</v>
      </c>
      <c r="D199" s="23"/>
      <c r="E199" s="89">
        <f>IF(ISBLANK(Results!E67),0,IF(E67=Results!E67,E$5,0))</f>
        <v>0</v>
      </c>
      <c r="F199" s="116"/>
      <c r="G199" s="117"/>
      <c r="H199" s="125"/>
      <c r="I199" s="126"/>
      <c r="J199" s="118"/>
      <c r="K199" s="117"/>
      <c r="L199" s="117"/>
      <c r="M199" s="117"/>
      <c r="N199" s="117"/>
      <c r="O199" s="154" t="s">
        <v>82</v>
      </c>
      <c r="P199" s="154"/>
      <c r="Q199" s="154"/>
      <c r="R199" s="154"/>
      <c r="S199" s="155"/>
      <c r="T199" s="10"/>
      <c r="U199" s="10"/>
      <c r="V199" s="120"/>
      <c r="W199" s="202" t="s">
        <v>86</v>
      </c>
      <c r="X199" s="202"/>
      <c r="Y199" s="202"/>
      <c r="Z199" s="202"/>
      <c r="AA199" s="119"/>
      <c r="AB199" s="119"/>
      <c r="AC199" s="119"/>
      <c r="AD199" s="119"/>
      <c r="AE199" s="119"/>
      <c r="AF199" s="127"/>
      <c r="AG199" s="125"/>
      <c r="AH199" s="119"/>
      <c r="AI199" s="120"/>
      <c r="AJ199" s="89">
        <f>IF(ISBLANK(Results!AJ67),0,IF(AJ67=Results!AJ67,AJ$5,0))</f>
        <v>0</v>
      </c>
      <c r="AK199" s="26"/>
      <c r="AL199" s="28" t="str">
        <f>AL198</f>
        <v>Illinois</v>
      </c>
      <c r="AM199" s="81"/>
    </row>
    <row r="200" spans="2:39" ht="15.75" hidden="1" customHeight="1">
      <c r="B200" s="78">
        <v>10</v>
      </c>
      <c r="C200" s="90" t="s">
        <v>46</v>
      </c>
      <c r="D200" s="30"/>
      <c r="E200" s="153"/>
      <c r="F200" s="122"/>
      <c r="G200" s="14"/>
      <c r="H200" s="140">
        <f>H193</f>
        <v>0</v>
      </c>
      <c r="I200" s="126"/>
      <c r="J200" s="118"/>
      <c r="K200" s="117"/>
      <c r="L200" s="117"/>
      <c r="M200" s="117"/>
      <c r="N200" s="117"/>
      <c r="O200" s="14"/>
      <c r="P200" s="14"/>
      <c r="Q200" s="14"/>
      <c r="R200" s="157"/>
      <c r="S200" s="158"/>
      <c r="T200" s="156"/>
      <c r="U200" s="10"/>
      <c r="V200" s="146"/>
      <c r="W200" s="157"/>
      <c r="X200" s="14"/>
      <c r="Y200" s="14"/>
      <c r="Z200" s="14"/>
      <c r="AA200" s="119"/>
      <c r="AB200" s="119"/>
      <c r="AC200" s="119"/>
      <c r="AD200" s="119"/>
      <c r="AE200" s="119"/>
      <c r="AF200" s="127"/>
      <c r="AG200" s="140">
        <f>AG193</f>
        <v>0</v>
      </c>
      <c r="AH200" s="14"/>
      <c r="AI200" s="123"/>
      <c r="AJ200" s="124"/>
      <c r="AK200" s="35"/>
      <c r="AL200" s="93" t="s">
        <v>77</v>
      </c>
      <c r="AM200" s="80">
        <v>10</v>
      </c>
    </row>
    <row r="201" spans="2:39" ht="15.75" hidden="1" customHeight="1">
      <c r="B201" s="79"/>
      <c r="C201" s="25"/>
      <c r="D201" s="23"/>
      <c r="E201" s="129"/>
      <c r="F201" s="126"/>
      <c r="G201" s="142"/>
      <c r="H201" s="89">
        <f>IF(ISBLANK(Results!H69),0,IF(H69=Results!H69,H$5,0))</f>
        <v>0</v>
      </c>
      <c r="I201" s="133"/>
      <c r="J201" s="118"/>
      <c r="K201" s="117"/>
      <c r="L201" s="117"/>
      <c r="M201" s="117"/>
      <c r="N201" s="117"/>
      <c r="O201" s="203" t="s">
        <v>83</v>
      </c>
      <c r="P201" s="203"/>
      <c r="Q201" s="203"/>
      <c r="R201" s="203"/>
      <c r="S201" s="159"/>
      <c r="T201" s="156"/>
      <c r="U201" s="10"/>
      <c r="V201" s="135"/>
      <c r="W201" s="202" t="s">
        <v>87</v>
      </c>
      <c r="X201" s="202"/>
      <c r="Y201" s="202"/>
      <c r="Z201" s="202"/>
      <c r="AA201" s="119"/>
      <c r="AB201" s="119"/>
      <c r="AC201" s="119"/>
      <c r="AD201" s="119"/>
      <c r="AE201" s="119"/>
      <c r="AF201" s="135"/>
      <c r="AG201" s="89">
        <f>IF(ISBLANK(Results!AG69),0,IF(AG69=Results!AG69,AG$5,0))</f>
        <v>0</v>
      </c>
      <c r="AH201" s="143"/>
      <c r="AI201" s="127"/>
      <c r="AJ201" s="128"/>
      <c r="AK201" s="26"/>
      <c r="AL201" s="42"/>
      <c r="AM201" s="81"/>
    </row>
    <row r="202" spans="2:39" ht="15.75" hidden="1" customHeight="1">
      <c r="B202" s="76">
        <v>2</v>
      </c>
      <c r="C202" s="89" t="s">
        <v>47</v>
      </c>
      <c r="D202" s="23"/>
      <c r="E202" s="129">
        <f>E199</f>
        <v>0</v>
      </c>
      <c r="F202" s="126"/>
      <c r="G202" s="117"/>
      <c r="H202" s="119"/>
      <c r="I202" s="119"/>
      <c r="J202" s="118"/>
      <c r="K202" s="117"/>
      <c r="L202" s="117"/>
      <c r="M202" s="117"/>
      <c r="N202" s="117"/>
      <c r="O202" s="169"/>
      <c r="P202" s="169"/>
      <c r="Q202" s="169"/>
      <c r="R202" s="169"/>
      <c r="S202" s="169"/>
      <c r="T202" s="16"/>
      <c r="U202" s="16"/>
      <c r="V202" s="169"/>
      <c r="W202" s="169"/>
      <c r="X202" s="169"/>
      <c r="Y202" s="169"/>
      <c r="Z202" s="169"/>
      <c r="AA202" s="119"/>
      <c r="AB202" s="119"/>
      <c r="AC202" s="119"/>
      <c r="AD202" s="119"/>
      <c r="AE202" s="119"/>
      <c r="AF202" s="119"/>
      <c r="AG202" s="119"/>
      <c r="AH202" s="119"/>
      <c r="AI202" s="127"/>
      <c r="AJ202" s="128">
        <f>AJ199</f>
        <v>0</v>
      </c>
      <c r="AK202" s="26"/>
      <c r="AL202" s="92" t="s">
        <v>78</v>
      </c>
      <c r="AM202" s="80">
        <v>2</v>
      </c>
    </row>
    <row r="203" spans="2:39" ht="15.75" hidden="1" customHeight="1">
      <c r="B203" s="77"/>
      <c r="C203" s="22" t="str">
        <f>C202</f>
        <v>Florida St</v>
      </c>
      <c r="D203" s="46"/>
      <c r="E203" s="89">
        <f>IF(ISBLANK(Results!E71),0,IF(E71=Results!E71,E$5,0))</f>
        <v>0</v>
      </c>
      <c r="F203" s="133"/>
      <c r="G203" s="117"/>
      <c r="H203" s="118"/>
      <c r="I203" s="118"/>
      <c r="J203" s="118"/>
      <c r="K203" s="117"/>
      <c r="L203" s="117"/>
      <c r="M203" s="117"/>
      <c r="N203" s="117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19"/>
      <c r="AB203" s="119"/>
      <c r="AC203" s="119"/>
      <c r="AD203" s="119"/>
      <c r="AE203" s="119"/>
      <c r="AF203" s="119"/>
      <c r="AG203" s="119"/>
      <c r="AH203" s="119"/>
      <c r="AI203" s="135"/>
      <c r="AJ203" s="89">
        <f>IF(ISBLANK(Results!AJ71),0,IF(AJ71=Results!AJ71,AJ$5,0))</f>
        <v>0</v>
      </c>
      <c r="AK203" s="50"/>
      <c r="AL203" s="28" t="str">
        <f>AL202</f>
        <v>Creighton</v>
      </c>
      <c r="AM203" s="81"/>
    </row>
    <row r="204" spans="2:39" ht="15.75" hidden="1" customHeight="1">
      <c r="B204" s="78">
        <v>15</v>
      </c>
      <c r="C204" s="90" t="s">
        <v>48</v>
      </c>
      <c r="D204" s="23"/>
      <c r="E204" s="25"/>
      <c r="F204" s="25"/>
      <c r="G204" s="23"/>
      <c r="H204" s="25"/>
      <c r="I204" s="25"/>
      <c r="J204" s="25"/>
      <c r="K204" s="23"/>
      <c r="L204" s="23"/>
      <c r="M204" s="23"/>
      <c r="N204" s="25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  <c r="AA204" s="26"/>
      <c r="AB204" s="26"/>
      <c r="AC204" s="26"/>
      <c r="AD204" s="26"/>
      <c r="AE204" s="26"/>
      <c r="AF204" s="26"/>
      <c r="AG204" s="26"/>
      <c r="AH204" s="26"/>
      <c r="AI204" s="26"/>
      <c r="AJ204" s="42"/>
      <c r="AK204" s="26"/>
      <c r="AL204" s="93" t="s">
        <v>79</v>
      </c>
      <c r="AM204" s="80">
        <v>15</v>
      </c>
    </row>
    <row r="205" spans="2:39" ht="15.75" hidden="1" customHeight="1">
      <c r="B205" s="112"/>
      <c r="C205" s="6"/>
      <c r="D205" s="16"/>
      <c r="E205" s="18"/>
      <c r="F205" s="18"/>
      <c r="G205" s="16"/>
      <c r="H205" s="18"/>
      <c r="I205" s="18"/>
      <c r="J205" s="18"/>
      <c r="K205" s="16"/>
      <c r="L205" s="16"/>
      <c r="M205" s="16"/>
      <c r="N205" s="87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  <c r="AA205" s="88"/>
      <c r="AB205" s="16"/>
      <c r="AC205" s="16"/>
      <c r="AD205" s="16"/>
      <c r="AE205" s="16"/>
      <c r="AF205" s="16"/>
      <c r="AG205" s="16"/>
      <c r="AH205" s="16"/>
      <c r="AI205" s="16"/>
      <c r="AJ205" s="18"/>
      <c r="AK205" s="16"/>
      <c r="AL205" s="6"/>
      <c r="AM205" s="112"/>
    </row>
    <row r="206" spans="2:39" ht="15.75" hidden="1" customHeight="1">
      <c r="B206" s="11"/>
      <c r="C206" s="12"/>
      <c r="D206" s="10"/>
      <c r="E206" s="13"/>
      <c r="F206" s="13"/>
      <c r="G206" s="10"/>
      <c r="H206" s="13"/>
      <c r="I206" s="13"/>
      <c r="J206" s="13"/>
      <c r="K206" s="10"/>
      <c r="L206" s="10"/>
      <c r="M206" s="10"/>
      <c r="N206" s="88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  <c r="AA206" s="88"/>
      <c r="AB206" s="10"/>
      <c r="AC206" s="10"/>
      <c r="AD206" s="10"/>
      <c r="AE206" s="10"/>
      <c r="AF206" s="10"/>
      <c r="AG206" s="10"/>
      <c r="AH206" s="10"/>
      <c r="AI206" s="10"/>
      <c r="AJ206" s="13"/>
      <c r="AK206" s="10"/>
      <c r="AL206" s="12"/>
      <c r="AM206" s="11"/>
    </row>
    <row r="207" spans="2:39" ht="15.75" hidden="1" customHeight="1">
      <c r="C207" s="160" t="s">
        <v>0</v>
      </c>
      <c r="E207" s="1">
        <f>SUM(E203,E199,E195,E191,E187,E183,E179,E175,E168,E164,E160,E156,E152,E148,E144,E140,AJ140,AJ144,AJ148,AJ152,AJ156,AJ160,AJ164,AJ168,AJ175,AJ179,AJ183,AJ187,AJ191,AJ195,AJ199,AJ203)</f>
        <v>0</v>
      </c>
    </row>
    <row r="208" spans="2:39" ht="15.75" hidden="1" customHeight="1">
      <c r="C208" s="160" t="s">
        <v>1</v>
      </c>
      <c r="E208" s="1">
        <f>SUM(H201,H193,H185,H177,H166,H158,H150,H142,AG142,AG150,AG158,AG166,AG177,AG185,AG193,AG201)</f>
        <v>0</v>
      </c>
    </row>
    <row r="209" spans="2:39" ht="15.75" hidden="1" customHeight="1">
      <c r="C209" s="160" t="s">
        <v>2</v>
      </c>
      <c r="E209" s="1">
        <f>SUM(K197,K181,K162,K146,AD146,AD162,AD181,AD197)</f>
        <v>0</v>
      </c>
    </row>
    <row r="210" spans="2:39" ht="15.75" hidden="1" customHeight="1">
      <c r="C210" s="160" t="s">
        <v>3</v>
      </c>
      <c r="E210" s="1">
        <f>SUM(N189,N154,AA154,AA189)</f>
        <v>0</v>
      </c>
    </row>
    <row r="211" spans="2:39" ht="15.75" hidden="1" customHeight="1">
      <c r="C211" s="160" t="s">
        <v>96</v>
      </c>
      <c r="E211" s="1">
        <f>SUM(O171,W171)</f>
        <v>0</v>
      </c>
    </row>
    <row r="212" spans="2:39" ht="15.75" hidden="1" customHeight="1">
      <c r="C212" s="160" t="s">
        <v>5</v>
      </c>
      <c r="E212" s="1">
        <f>R176</f>
        <v>0</v>
      </c>
    </row>
    <row r="213" spans="2:39" ht="15.75" hidden="1" customHeight="1">
      <c r="C213" s="160" t="s">
        <v>97</v>
      </c>
      <c r="E213" s="1">
        <f>SUM(E207:E212)</f>
        <v>0</v>
      </c>
    </row>
    <row r="214" spans="2:39" ht="15.75" hidden="1" customHeight="1"/>
    <row r="215" spans="2:39" ht="15.75" hidden="1" customHeight="1"/>
    <row r="216" spans="2:39" ht="15.75" hidden="1" customHeight="1"/>
    <row r="217" spans="2:39" ht="15.75" hidden="1" customHeight="1">
      <c r="B217" s="112"/>
      <c r="C217" s="114" t="s">
        <v>88</v>
      </c>
      <c r="D217" s="16"/>
      <c r="E217" s="18"/>
      <c r="F217" s="18"/>
      <c r="G217" s="16"/>
      <c r="H217" s="18"/>
      <c r="I217" s="18"/>
      <c r="J217" s="18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8"/>
      <c r="AK217" s="16"/>
      <c r="AL217" s="114" t="s">
        <v>90</v>
      </c>
      <c r="AM217" s="112"/>
    </row>
    <row r="218" spans="2:39" ht="15.75" hidden="1" customHeight="1">
      <c r="B218" s="76">
        <v>1</v>
      </c>
      <c r="C218" s="89" t="s">
        <v>17</v>
      </c>
      <c r="D218" s="16"/>
      <c r="E218" s="18"/>
      <c r="F218" s="18"/>
      <c r="G218" s="16"/>
      <c r="H218" s="18"/>
      <c r="I218" s="18"/>
      <c r="J218" s="18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8"/>
      <c r="AK218" s="16"/>
      <c r="AL218" s="92" t="s">
        <v>49</v>
      </c>
      <c r="AM218" s="80">
        <v>1</v>
      </c>
    </row>
    <row r="219" spans="2:39" ht="15.75" hidden="1" customHeight="1">
      <c r="B219" s="77"/>
      <c r="C219" s="22" t="str">
        <f>C218</f>
        <v>Kansas</v>
      </c>
      <c r="D219" s="23"/>
      <c r="E219" s="89" t="e">
        <f>IF(VLOOKUP(E8,Losers!$A:$B,2,FALSE)="Y",0,IF(ISBLANK(Results!E8),E$5,IF(E8=Results!E8,E$5,0)))</f>
        <v>#N/A</v>
      </c>
      <c r="F219" s="116"/>
      <c r="G219" s="117"/>
      <c r="H219" s="118"/>
      <c r="I219" s="118"/>
      <c r="J219" s="118"/>
      <c r="K219" s="117"/>
      <c r="L219" s="117"/>
      <c r="M219" s="117"/>
      <c r="N219" s="117"/>
      <c r="O219" s="117"/>
      <c r="P219" s="117"/>
      <c r="Q219" s="117"/>
      <c r="R219" s="117"/>
      <c r="S219" s="10"/>
      <c r="T219" s="10"/>
      <c r="U219" s="10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20"/>
      <c r="AJ219" s="89" t="e">
        <f>IF(VLOOKUP(AJ8,Losers!$A:$B,2,FALSE)="Y",0,IF(ISBLANK(Results!AJ8),AJ$5,IF(AJ8=Results!AJ8,AJ$5,0)))</f>
        <v>#N/A</v>
      </c>
      <c r="AK219" s="26"/>
      <c r="AL219" s="28" t="str">
        <f>AL218</f>
        <v>Gonzaga</v>
      </c>
      <c r="AM219" s="81"/>
    </row>
    <row r="220" spans="2:39" ht="15.75" hidden="1" customHeight="1">
      <c r="B220" s="78">
        <v>16</v>
      </c>
      <c r="C220" s="90" t="s">
        <v>18</v>
      </c>
      <c r="D220" s="30"/>
      <c r="E220" s="121"/>
      <c r="F220" s="122"/>
      <c r="G220" s="117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0"/>
      <c r="T220" s="10"/>
      <c r="U220" s="10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23"/>
      <c r="AJ220" s="124"/>
      <c r="AK220" s="35"/>
      <c r="AL220" s="93" t="s">
        <v>92</v>
      </c>
      <c r="AM220" s="80">
        <v>16</v>
      </c>
    </row>
    <row r="221" spans="2:39" ht="15.75" hidden="1" customHeight="1">
      <c r="B221" s="79"/>
      <c r="C221" s="25"/>
      <c r="D221" s="23"/>
      <c r="E221" s="125"/>
      <c r="F221" s="126"/>
      <c r="G221" s="117"/>
      <c r="H221" s="89" t="e">
        <f>IF(VLOOKUP(H10,Losers!$A:$B,2,FALSE)="Y",0,IF(ISBLANK(Results!H10),H$5,IF(H10=Results!H10,H$5,0)))</f>
        <v>#N/A</v>
      </c>
      <c r="I221" s="116"/>
      <c r="J221" s="117"/>
      <c r="K221" s="117"/>
      <c r="L221" s="117"/>
      <c r="M221" s="117"/>
      <c r="N221" s="117"/>
      <c r="O221" s="117"/>
      <c r="P221" s="117"/>
      <c r="Q221" s="117"/>
      <c r="R221" s="117"/>
      <c r="S221" s="10"/>
      <c r="T221" s="10"/>
      <c r="U221" s="10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20"/>
      <c r="AG221" s="89" t="e">
        <f>IF(VLOOKUP(AG10,Losers!$A:$B,2,FALSE)="Y",0,IF(ISBLANK(Results!AG10),AG$5,IF(AG10=Results!AG10,AG$5,0)))</f>
        <v>#N/A</v>
      </c>
      <c r="AH221" s="119"/>
      <c r="AI221" s="127"/>
      <c r="AJ221" s="128"/>
      <c r="AK221" s="26"/>
      <c r="AL221" s="42"/>
      <c r="AM221" s="81"/>
    </row>
    <row r="222" spans="2:39" ht="15.75" hidden="1" customHeight="1">
      <c r="B222" s="78">
        <v>8</v>
      </c>
      <c r="C222" s="91" t="s">
        <v>19</v>
      </c>
      <c r="D222" s="23"/>
      <c r="E222" s="129" t="e">
        <f>E219</f>
        <v>#N/A</v>
      </c>
      <c r="F222" s="126"/>
      <c r="G222" s="130"/>
      <c r="H222" s="131"/>
      <c r="I222" s="122"/>
      <c r="J222" s="118"/>
      <c r="K222" s="117"/>
      <c r="L222" s="117"/>
      <c r="M222" s="117"/>
      <c r="N222" s="117"/>
      <c r="O222" s="117"/>
      <c r="P222" s="117"/>
      <c r="Q222" s="117"/>
      <c r="R222" s="117"/>
      <c r="S222" s="10"/>
      <c r="T222" s="10"/>
      <c r="U222" s="10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23"/>
      <c r="AG222" s="132"/>
      <c r="AH222" s="132"/>
      <c r="AI222" s="127"/>
      <c r="AJ222" s="128" t="e">
        <f>AJ219</f>
        <v>#N/A</v>
      </c>
      <c r="AK222" s="26"/>
      <c r="AL222" s="94" t="s">
        <v>50</v>
      </c>
      <c r="AM222" s="80">
        <v>8</v>
      </c>
    </row>
    <row r="223" spans="2:39" ht="15.75" hidden="1" customHeight="1">
      <c r="B223" s="79"/>
      <c r="C223" s="22" t="str">
        <f>C222</f>
        <v>Houston</v>
      </c>
      <c r="D223" s="46"/>
      <c r="E223" s="89" t="e">
        <f>IF(VLOOKUP(E12,Losers!$A:$B,2,FALSE)="Y",0,IF(ISBLANK(Results!E12),E$5,IF(E12=Results!E12,E$5,0)))</f>
        <v>#N/A</v>
      </c>
      <c r="F223" s="133"/>
      <c r="G223" s="14"/>
      <c r="H223" s="14"/>
      <c r="I223" s="126"/>
      <c r="J223" s="118"/>
      <c r="K223" s="117"/>
      <c r="L223" s="117"/>
      <c r="M223" s="117"/>
      <c r="N223" s="117"/>
      <c r="O223" s="117"/>
      <c r="P223" s="117"/>
      <c r="Q223" s="117"/>
      <c r="R223" s="117"/>
      <c r="S223" s="10"/>
      <c r="T223" s="10"/>
      <c r="U223" s="10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34"/>
      <c r="AG223" s="14"/>
      <c r="AH223" s="14"/>
      <c r="AI223" s="135"/>
      <c r="AJ223" s="89" t="e">
        <f>IF(VLOOKUP(AJ12,Losers!$A:$B,2,FALSE)="Y",0,IF(ISBLANK(Results!AJ12),AJ$5,IF(AJ12=Results!AJ12,AJ$5,0)))</f>
        <v>#N/A</v>
      </c>
      <c r="AK223" s="50"/>
      <c r="AL223" s="28" t="str">
        <f>AL222</f>
        <v>LSU</v>
      </c>
      <c r="AM223" s="81"/>
    </row>
    <row r="224" spans="2:39" ht="15.75" hidden="1" customHeight="1">
      <c r="B224" s="78">
        <v>9</v>
      </c>
      <c r="C224" s="90" t="s">
        <v>20</v>
      </c>
      <c r="D224" s="23"/>
      <c r="E224" s="118"/>
      <c r="F224" s="118"/>
      <c r="G224" s="117"/>
      <c r="H224" s="118"/>
      <c r="I224" s="126"/>
      <c r="J224" s="118"/>
      <c r="K224" s="118"/>
      <c r="L224" s="118"/>
      <c r="M224" s="117"/>
      <c r="N224" s="117"/>
      <c r="O224" s="117"/>
      <c r="P224" s="117"/>
      <c r="Q224" s="117"/>
      <c r="R224" s="117"/>
      <c r="S224" s="10"/>
      <c r="T224" s="10"/>
      <c r="U224" s="10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27"/>
      <c r="AG224" s="118"/>
      <c r="AH224" s="119"/>
      <c r="AI224" s="119"/>
      <c r="AJ224" s="136"/>
      <c r="AK224" s="26"/>
      <c r="AL224" s="93" t="s">
        <v>51</v>
      </c>
      <c r="AM224" s="80">
        <v>9</v>
      </c>
    </row>
    <row r="225" spans="2:39" ht="15.75" hidden="1" customHeight="1">
      <c r="B225" s="79"/>
      <c r="C225" s="25"/>
      <c r="D225" s="23"/>
      <c r="E225" s="118"/>
      <c r="F225" s="118"/>
      <c r="G225" s="117"/>
      <c r="H225" s="118"/>
      <c r="I225" s="126"/>
      <c r="J225" s="118"/>
      <c r="K225" s="89" t="e">
        <f>IF(VLOOKUP(K14,Losers!$A:$B,2,FALSE)="Y",0,IF(ISBLANK(Results!K14),K$5,IF(K14=Results!K14,K$5,0)))</f>
        <v>#N/A</v>
      </c>
      <c r="L225" s="137"/>
      <c r="M225" s="118"/>
      <c r="N225" s="118"/>
      <c r="O225" s="117"/>
      <c r="P225" s="117"/>
      <c r="Q225" s="117"/>
      <c r="R225" s="117"/>
      <c r="S225" s="10"/>
      <c r="T225" s="10"/>
      <c r="U225" s="10"/>
      <c r="V225" s="119"/>
      <c r="W225" s="119"/>
      <c r="X225" s="119"/>
      <c r="Y225" s="119"/>
      <c r="Z225" s="119"/>
      <c r="AA225" s="119"/>
      <c r="AB225" s="119"/>
      <c r="AC225" s="120"/>
      <c r="AD225" s="89" t="e">
        <f>IF(VLOOKUP(AD14,Losers!$A:$B,2,FALSE)="Y",0,IF(ISBLANK(Results!AD14),AD$5,IF(AD14=Results!AD14,AD$5,0)))</f>
        <v>#N/A</v>
      </c>
      <c r="AE225" s="119"/>
      <c r="AF225" s="127"/>
      <c r="AG225" s="118"/>
      <c r="AH225" s="119"/>
      <c r="AI225" s="119"/>
      <c r="AJ225" s="136"/>
      <c r="AK225" s="26"/>
      <c r="AL225" s="42"/>
      <c r="AM225" s="81"/>
    </row>
    <row r="226" spans="2:39" ht="15.75" hidden="1" customHeight="1">
      <c r="B226" s="76">
        <v>5</v>
      </c>
      <c r="C226" s="89" t="s">
        <v>21</v>
      </c>
      <c r="D226" s="23"/>
      <c r="E226" s="118"/>
      <c r="F226" s="118"/>
      <c r="G226" s="117"/>
      <c r="H226" s="118"/>
      <c r="I226" s="126"/>
      <c r="J226" s="131"/>
      <c r="K226" s="130"/>
      <c r="L226" s="138"/>
      <c r="M226" s="117"/>
      <c r="N226" s="117"/>
      <c r="O226" s="117"/>
      <c r="P226" s="117"/>
      <c r="Q226" s="117"/>
      <c r="R226" s="117"/>
      <c r="S226" s="10"/>
      <c r="T226" s="10"/>
      <c r="U226" s="10"/>
      <c r="V226" s="119"/>
      <c r="W226" s="119"/>
      <c r="X226" s="119"/>
      <c r="Y226" s="119"/>
      <c r="Z226" s="119"/>
      <c r="AA226" s="119"/>
      <c r="AB226" s="119"/>
      <c r="AC226" s="123"/>
      <c r="AD226" s="132"/>
      <c r="AE226" s="132"/>
      <c r="AF226" s="127"/>
      <c r="AG226" s="118"/>
      <c r="AH226" s="119"/>
      <c r="AI226" s="119"/>
      <c r="AJ226" s="136"/>
      <c r="AK226" s="26"/>
      <c r="AL226" s="92" t="s">
        <v>52</v>
      </c>
      <c r="AM226" s="80">
        <v>5</v>
      </c>
    </row>
    <row r="227" spans="2:39" ht="15.75" hidden="1" customHeight="1">
      <c r="B227" s="77"/>
      <c r="C227" s="22" t="str">
        <f>C226</f>
        <v>Auburn</v>
      </c>
      <c r="D227" s="23"/>
      <c r="E227" s="89" t="e">
        <f>IF(VLOOKUP(E16,Losers!$A:$B,2,FALSE)="Y",0,IF(ISBLANK(Results!E16),E$5,IF(E16=Results!E16,E$5,0)))</f>
        <v>#N/A</v>
      </c>
      <c r="F227" s="116"/>
      <c r="G227" s="117"/>
      <c r="H227" s="125"/>
      <c r="I227" s="126"/>
      <c r="J227" s="14"/>
      <c r="K227" s="14"/>
      <c r="L227" s="139"/>
      <c r="M227" s="117"/>
      <c r="N227" s="117"/>
      <c r="O227" s="117"/>
      <c r="P227" s="117"/>
      <c r="Q227" s="117"/>
      <c r="R227" s="117"/>
      <c r="S227" s="10"/>
      <c r="T227" s="10"/>
      <c r="U227" s="10"/>
      <c r="V227" s="119"/>
      <c r="W227" s="119"/>
      <c r="X227" s="119"/>
      <c r="Y227" s="119"/>
      <c r="Z227" s="119"/>
      <c r="AA227" s="119"/>
      <c r="AB227" s="119"/>
      <c r="AC227" s="127"/>
      <c r="AD227" s="14"/>
      <c r="AE227" s="14"/>
      <c r="AF227" s="127"/>
      <c r="AG227" s="125"/>
      <c r="AH227" s="119"/>
      <c r="AI227" s="120"/>
      <c r="AJ227" s="89" t="e">
        <f>IF(VLOOKUP(AJ16,Losers!$A:$B,2,FALSE)="Y",0,IF(ISBLANK(Results!AJ16),AJ$5,IF(AJ16=Results!AJ16,AJ$5,0)))</f>
        <v>#N/A</v>
      </c>
      <c r="AK227" s="27"/>
      <c r="AL227" s="28" t="str">
        <f>AL226</f>
        <v>Michigan</v>
      </c>
      <c r="AM227" s="81"/>
    </row>
    <row r="228" spans="2:39" ht="15.75" hidden="1" customHeight="1">
      <c r="B228" s="78">
        <v>12</v>
      </c>
      <c r="C228" s="90" t="s">
        <v>22</v>
      </c>
      <c r="D228" s="30"/>
      <c r="E228" s="121"/>
      <c r="F228" s="122"/>
      <c r="G228" s="14"/>
      <c r="H228" s="140" t="e">
        <f>H221</f>
        <v>#N/A</v>
      </c>
      <c r="I228" s="126"/>
      <c r="J228" s="118"/>
      <c r="K228" s="119"/>
      <c r="L228" s="141"/>
      <c r="M228" s="117"/>
      <c r="N228" s="117"/>
      <c r="O228" s="117"/>
      <c r="P228" s="117"/>
      <c r="Q228" s="117"/>
      <c r="R228" s="117"/>
      <c r="S228" s="10"/>
      <c r="T228" s="10"/>
      <c r="U228" s="10"/>
      <c r="V228" s="119"/>
      <c r="W228" s="119"/>
      <c r="X228" s="119"/>
      <c r="Y228" s="119"/>
      <c r="Z228" s="119"/>
      <c r="AA228" s="119"/>
      <c r="AB228" s="119"/>
      <c r="AC228" s="127"/>
      <c r="AD228" s="119"/>
      <c r="AE228" s="119"/>
      <c r="AF228" s="134"/>
      <c r="AG228" s="140" t="e">
        <f>AG221</f>
        <v>#N/A</v>
      </c>
      <c r="AH228" s="14"/>
      <c r="AI228" s="123"/>
      <c r="AJ228" s="124"/>
      <c r="AK228" s="35"/>
      <c r="AL228" s="93" t="s">
        <v>53</v>
      </c>
      <c r="AM228" s="80">
        <v>12</v>
      </c>
    </row>
    <row r="229" spans="2:39" ht="15.75" hidden="1" customHeight="1">
      <c r="B229" s="36"/>
      <c r="C229" s="25"/>
      <c r="D229" s="23"/>
      <c r="E229" s="125"/>
      <c r="F229" s="126"/>
      <c r="G229" s="142"/>
      <c r="H229" s="89" t="e">
        <f>IF(VLOOKUP(H18,Losers!$A:$B,2,FALSE)="Y",0,IF(ISBLANK(Results!H18),H$5,IF(H18=Results!H18,H$5,0)))</f>
        <v>#N/A</v>
      </c>
      <c r="I229" s="133"/>
      <c r="J229" s="118"/>
      <c r="K229" s="119"/>
      <c r="L229" s="141"/>
      <c r="M229" s="117"/>
      <c r="N229" s="117"/>
      <c r="O229" s="117"/>
      <c r="P229" s="117"/>
      <c r="Q229" s="117"/>
      <c r="R229" s="117"/>
      <c r="S229" s="10"/>
      <c r="T229" s="10"/>
      <c r="U229" s="10"/>
      <c r="V229" s="119"/>
      <c r="W229" s="119"/>
      <c r="X229" s="119"/>
      <c r="Y229" s="119"/>
      <c r="Z229" s="119"/>
      <c r="AA229" s="119"/>
      <c r="AB229" s="119"/>
      <c r="AC229" s="127"/>
      <c r="AD229" s="119"/>
      <c r="AE229" s="119"/>
      <c r="AF229" s="135"/>
      <c r="AG229" s="89" t="e">
        <f>IF(VLOOKUP(AG18,Losers!$A:$B,2,FALSE)="Y",0,IF(ISBLANK(Results!AG18),AG$5,IF(AG18=Results!AG18,AG$5,0)))</f>
        <v>#N/A</v>
      </c>
      <c r="AH229" s="143"/>
      <c r="AI229" s="127"/>
      <c r="AJ229" s="128"/>
      <c r="AK229" s="26"/>
      <c r="AL229" s="42"/>
      <c r="AM229" s="81"/>
    </row>
    <row r="230" spans="2:39" ht="15.75" hidden="1" customHeight="1">
      <c r="B230" s="76">
        <v>4</v>
      </c>
      <c r="C230" s="89" t="s">
        <v>23</v>
      </c>
      <c r="D230" s="23"/>
      <c r="E230" s="129" t="e">
        <f>E227</f>
        <v>#N/A</v>
      </c>
      <c r="F230" s="126"/>
      <c r="G230" s="117"/>
      <c r="H230" s="119"/>
      <c r="I230" s="119"/>
      <c r="J230" s="118"/>
      <c r="K230" s="119"/>
      <c r="L230" s="141"/>
      <c r="M230" s="117"/>
      <c r="N230" s="117"/>
      <c r="O230" s="117"/>
      <c r="P230" s="117"/>
      <c r="Q230" s="117"/>
      <c r="R230" s="117"/>
      <c r="S230" s="10"/>
      <c r="T230" s="10"/>
      <c r="U230" s="10"/>
      <c r="V230" s="119"/>
      <c r="W230" s="119"/>
      <c r="X230" s="119"/>
      <c r="Y230" s="119"/>
      <c r="Z230" s="119"/>
      <c r="AA230" s="119"/>
      <c r="AB230" s="119"/>
      <c r="AC230" s="127"/>
      <c r="AD230" s="119"/>
      <c r="AE230" s="119"/>
      <c r="AF230" s="119"/>
      <c r="AG230" s="119"/>
      <c r="AH230" s="119"/>
      <c r="AI230" s="127"/>
      <c r="AJ230" s="128" t="e">
        <f>AJ227</f>
        <v>#N/A</v>
      </c>
      <c r="AK230" s="26"/>
      <c r="AL230" s="92" t="s">
        <v>54</v>
      </c>
      <c r="AM230" s="80">
        <v>4</v>
      </c>
    </row>
    <row r="231" spans="2:39" ht="15.75" hidden="1" customHeight="1">
      <c r="B231" s="77"/>
      <c r="C231" s="22" t="str">
        <f>C230</f>
        <v>Wisconsin</v>
      </c>
      <c r="D231" s="46"/>
      <c r="E231" s="89" t="e">
        <f>IF(VLOOKUP(E20,Losers!$A:$B,2,FALSE)="Y",0,IF(ISBLANK(Results!E20),E$5,IF(E20=Results!E20,E$5,0)))</f>
        <v>#N/A</v>
      </c>
      <c r="F231" s="133"/>
      <c r="G231" s="117"/>
      <c r="H231" s="118"/>
      <c r="I231" s="118"/>
      <c r="J231" s="118"/>
      <c r="K231" s="119"/>
      <c r="L231" s="141"/>
      <c r="M231" s="117"/>
      <c r="N231" s="117"/>
      <c r="O231" s="117"/>
      <c r="P231" s="117"/>
      <c r="Q231" s="117"/>
      <c r="R231" s="117"/>
      <c r="S231" s="10"/>
      <c r="T231" s="10"/>
      <c r="U231" s="10"/>
      <c r="V231" s="119"/>
      <c r="W231" s="119"/>
      <c r="X231" s="119"/>
      <c r="Y231" s="119"/>
      <c r="Z231" s="119"/>
      <c r="AA231" s="119"/>
      <c r="AB231" s="119"/>
      <c r="AC231" s="127"/>
      <c r="AD231" s="119"/>
      <c r="AE231" s="119"/>
      <c r="AF231" s="119"/>
      <c r="AG231" s="119"/>
      <c r="AH231" s="119"/>
      <c r="AI231" s="135"/>
      <c r="AJ231" s="89" t="e">
        <f>IF(VLOOKUP(AJ20,Losers!$A:$B,2,FALSE)="Y",0,IF(ISBLANK(Results!AJ20),AJ$5,IF(AJ20=Results!AJ20,AJ$5,0)))</f>
        <v>#N/A</v>
      </c>
      <c r="AK231" s="50"/>
      <c r="AL231" s="28" t="str">
        <f>AL230</f>
        <v>Oregon</v>
      </c>
      <c r="AM231" s="81"/>
    </row>
    <row r="232" spans="2:39" ht="15.75" hidden="1" customHeight="1">
      <c r="B232" s="78">
        <v>13</v>
      </c>
      <c r="C232" s="90" t="s">
        <v>24</v>
      </c>
      <c r="D232" s="23"/>
      <c r="E232" s="118"/>
      <c r="F232" s="118"/>
      <c r="G232" s="117"/>
      <c r="H232" s="118"/>
      <c r="I232" s="118"/>
      <c r="J232" s="118"/>
      <c r="K232" s="119"/>
      <c r="L232" s="141"/>
      <c r="M232" s="117"/>
      <c r="N232" s="117"/>
      <c r="O232" s="117"/>
      <c r="P232" s="117"/>
      <c r="Q232" s="117"/>
      <c r="R232" s="117"/>
      <c r="S232" s="10"/>
      <c r="T232" s="10"/>
      <c r="U232" s="10"/>
      <c r="V232" s="119"/>
      <c r="W232" s="119"/>
      <c r="X232" s="119"/>
      <c r="Y232" s="119"/>
      <c r="Z232" s="119"/>
      <c r="AA232" s="119"/>
      <c r="AB232" s="119"/>
      <c r="AC232" s="127"/>
      <c r="AD232" s="119"/>
      <c r="AE232" s="119"/>
      <c r="AF232" s="119"/>
      <c r="AG232" s="119"/>
      <c r="AH232" s="119"/>
      <c r="AI232" s="119"/>
      <c r="AJ232" s="136"/>
      <c r="AK232" s="26"/>
      <c r="AL232" s="93" t="s">
        <v>55</v>
      </c>
      <c r="AM232" s="80">
        <v>13</v>
      </c>
    </row>
    <row r="233" spans="2:39" ht="15.75" hidden="1" customHeight="1">
      <c r="B233" s="79"/>
      <c r="C233" s="25"/>
      <c r="D233" s="23"/>
      <c r="E233" s="118"/>
      <c r="F233" s="118"/>
      <c r="G233" s="117"/>
      <c r="H233" s="118"/>
      <c r="I233" s="118"/>
      <c r="J233" s="118"/>
      <c r="K233" s="204"/>
      <c r="L233" s="141"/>
      <c r="M233" s="117"/>
      <c r="N233" s="89" t="e">
        <f>IF(VLOOKUP(N22,Losers!$A:$B,2,FALSE)="Y",0,IF(ISBLANK(Results!N22),N$5,IF(N22=Results!N22,N$5,0)))</f>
        <v>#N/A</v>
      </c>
      <c r="O233" s="137"/>
      <c r="P233" s="137"/>
      <c r="Q233" s="137"/>
      <c r="R233" s="117"/>
      <c r="S233" s="10"/>
      <c r="T233" s="10"/>
      <c r="U233" s="10"/>
      <c r="V233" s="119"/>
      <c r="W233" s="119"/>
      <c r="X233" s="119"/>
      <c r="Y233" s="119"/>
      <c r="Z233" s="120"/>
      <c r="AA233" s="89" t="e">
        <f>IF(VLOOKUP(AA22,Losers!$A:$B,2,FALSE)="Y",0,IF(ISBLANK(Results!AA22),AA$5,IF(AA22=Results!AA22,AA$5,0)))</f>
        <v>#N/A</v>
      </c>
      <c r="AB233" s="119"/>
      <c r="AC233" s="127"/>
      <c r="AD233" s="204"/>
      <c r="AE233" s="119"/>
      <c r="AF233" s="119"/>
      <c r="AG233" s="119"/>
      <c r="AH233" s="119"/>
      <c r="AI233" s="119"/>
      <c r="AJ233" s="136"/>
      <c r="AK233" s="26"/>
      <c r="AL233" s="42"/>
      <c r="AM233" s="81"/>
    </row>
    <row r="234" spans="2:39" ht="15.75" hidden="1" customHeight="1">
      <c r="B234" s="76">
        <v>6</v>
      </c>
      <c r="C234" s="89" t="s">
        <v>25</v>
      </c>
      <c r="D234" s="23"/>
      <c r="E234" s="118"/>
      <c r="F234" s="118"/>
      <c r="G234" s="117"/>
      <c r="H234" s="118"/>
      <c r="I234" s="118"/>
      <c r="J234" s="118"/>
      <c r="K234" s="204"/>
      <c r="L234" s="141"/>
      <c r="M234" s="130"/>
      <c r="N234" s="130"/>
      <c r="O234" s="130"/>
      <c r="P234" s="138"/>
      <c r="Q234" s="117"/>
      <c r="R234" s="117"/>
      <c r="S234" s="10"/>
      <c r="T234" s="10"/>
      <c r="U234" s="10"/>
      <c r="V234" s="119"/>
      <c r="W234" s="119"/>
      <c r="X234" s="119"/>
      <c r="Y234" s="123"/>
      <c r="Z234" s="132"/>
      <c r="AA234" s="132"/>
      <c r="AB234" s="132"/>
      <c r="AC234" s="127"/>
      <c r="AD234" s="204"/>
      <c r="AE234" s="119"/>
      <c r="AF234" s="119"/>
      <c r="AG234" s="119"/>
      <c r="AH234" s="119"/>
      <c r="AI234" s="119"/>
      <c r="AJ234" s="136"/>
      <c r="AK234" s="26"/>
      <c r="AL234" s="92" t="s">
        <v>56</v>
      </c>
      <c r="AM234" s="80">
        <v>6</v>
      </c>
    </row>
    <row r="235" spans="2:39" ht="15.75" hidden="1" customHeight="1">
      <c r="B235" s="77"/>
      <c r="C235" s="22" t="str">
        <f>C234</f>
        <v>Iowa</v>
      </c>
      <c r="D235" s="23"/>
      <c r="E235" s="89" t="e">
        <f>IF(VLOOKUP(E24,Losers!$A:$B,2,FALSE)="Y",0,IF(ISBLANK(Results!E24),E$5,IF(E24=Results!E24,E$5,0)))</f>
        <v>#N/A</v>
      </c>
      <c r="F235" s="116"/>
      <c r="G235" s="117"/>
      <c r="H235" s="118"/>
      <c r="I235" s="118"/>
      <c r="J235" s="118"/>
      <c r="K235" s="119"/>
      <c r="L235" s="141"/>
      <c r="M235" s="14"/>
      <c r="N235" s="14"/>
      <c r="O235" s="14"/>
      <c r="P235" s="139"/>
      <c r="Q235" s="14"/>
      <c r="R235" s="117"/>
      <c r="S235" s="10"/>
      <c r="T235" s="10"/>
      <c r="U235" s="10"/>
      <c r="V235" s="119"/>
      <c r="W235" s="119"/>
      <c r="X235" s="119"/>
      <c r="Y235" s="127"/>
      <c r="Z235" s="119"/>
      <c r="AA235" s="14"/>
      <c r="AB235" s="14"/>
      <c r="AC235" s="127"/>
      <c r="AD235" s="119"/>
      <c r="AE235" s="119"/>
      <c r="AF235" s="119"/>
      <c r="AG235" s="119"/>
      <c r="AH235" s="119"/>
      <c r="AI235" s="120"/>
      <c r="AJ235" s="89" t="e">
        <f>IF(VLOOKUP(AJ24,Losers!$A:$B,2,FALSE)="Y",0,IF(ISBLANK(Results!AJ24),AJ$5,IF(AJ24=Results!AJ24,AJ$5,0)))</f>
        <v>#N/A</v>
      </c>
      <c r="AK235" s="26"/>
      <c r="AL235" s="28" t="str">
        <f>AL234</f>
        <v>BYU</v>
      </c>
      <c r="AM235" s="81"/>
    </row>
    <row r="236" spans="2:39" ht="15.75" hidden="1" customHeight="1">
      <c r="B236" s="78">
        <v>11</v>
      </c>
      <c r="C236" s="90" t="s">
        <v>26</v>
      </c>
      <c r="D236" s="30"/>
      <c r="E236" s="121"/>
      <c r="F236" s="122"/>
      <c r="G236" s="117"/>
      <c r="H236" s="117"/>
      <c r="I236" s="118"/>
      <c r="J236" s="118"/>
      <c r="K236" s="119"/>
      <c r="L236" s="141"/>
      <c r="M236" s="117"/>
      <c r="N236" s="117"/>
      <c r="O236" s="117"/>
      <c r="P236" s="141"/>
      <c r="Q236" s="117"/>
      <c r="R236" s="117"/>
      <c r="S236" s="10"/>
      <c r="T236" s="10"/>
      <c r="U236" s="10"/>
      <c r="V236" s="119"/>
      <c r="W236" s="119"/>
      <c r="X236" s="119"/>
      <c r="Y236" s="127"/>
      <c r="Z236" s="119"/>
      <c r="AA236" s="119"/>
      <c r="AB236" s="119"/>
      <c r="AC236" s="127"/>
      <c r="AD236" s="119"/>
      <c r="AE236" s="119"/>
      <c r="AF236" s="119"/>
      <c r="AG236" s="119"/>
      <c r="AH236" s="119"/>
      <c r="AI236" s="123"/>
      <c r="AJ236" s="124"/>
      <c r="AK236" s="35"/>
      <c r="AL236" s="93" t="s">
        <v>57</v>
      </c>
      <c r="AM236" s="80">
        <v>11</v>
      </c>
    </row>
    <row r="237" spans="2:39" ht="15.75" hidden="1" customHeight="1">
      <c r="B237" s="79"/>
      <c r="C237" s="25"/>
      <c r="D237" s="23"/>
      <c r="E237" s="125"/>
      <c r="F237" s="126"/>
      <c r="G237" s="117"/>
      <c r="H237" s="89" t="e">
        <f>IF(VLOOKUP(H26,Losers!$A:$B,2,FALSE)="Y",0,IF(ISBLANK(Results!H26),H$5,IF(H26=Results!H26,H$5,0)))</f>
        <v>#N/A</v>
      </c>
      <c r="I237" s="116"/>
      <c r="J237" s="118"/>
      <c r="K237" s="119"/>
      <c r="L237" s="141"/>
      <c r="M237" s="117"/>
      <c r="N237" s="117"/>
      <c r="O237" s="117"/>
      <c r="P237" s="141"/>
      <c r="Q237" s="117"/>
      <c r="R237" s="117"/>
      <c r="S237" s="10"/>
      <c r="T237" s="10"/>
      <c r="U237" s="10"/>
      <c r="V237" s="119"/>
      <c r="W237" s="119"/>
      <c r="X237" s="119"/>
      <c r="Y237" s="127"/>
      <c r="Z237" s="119"/>
      <c r="AA237" s="119"/>
      <c r="AB237" s="119"/>
      <c r="AC237" s="127"/>
      <c r="AD237" s="119"/>
      <c r="AE237" s="119"/>
      <c r="AF237" s="144"/>
      <c r="AG237" s="89" t="e">
        <f>IF(VLOOKUP(AG26,Losers!$A:$B,2,FALSE)="Y",0,IF(ISBLANK(Results!AG26),AG$5,IF(AG26=Results!AG26,AG$5,0)))</f>
        <v>#N/A</v>
      </c>
      <c r="AH237" s="145"/>
      <c r="AI237" s="127"/>
      <c r="AJ237" s="128"/>
      <c r="AK237" s="26"/>
      <c r="AL237" s="42"/>
      <c r="AM237" s="81"/>
    </row>
    <row r="238" spans="2:39" ht="15.75" hidden="1" customHeight="1">
      <c r="B238" s="76">
        <v>3</v>
      </c>
      <c r="C238" s="89" t="s">
        <v>27</v>
      </c>
      <c r="D238" s="23"/>
      <c r="E238" s="129" t="e">
        <f>E235</f>
        <v>#N/A</v>
      </c>
      <c r="F238" s="126"/>
      <c r="G238" s="130"/>
      <c r="H238" s="131"/>
      <c r="I238" s="122"/>
      <c r="J238" s="118"/>
      <c r="K238" s="119"/>
      <c r="L238" s="141"/>
      <c r="M238" s="117"/>
      <c r="N238" s="117"/>
      <c r="O238" s="117"/>
      <c r="P238" s="141"/>
      <c r="Q238" s="117"/>
      <c r="R238" s="117"/>
      <c r="S238" s="10"/>
      <c r="T238" s="10"/>
      <c r="U238" s="10"/>
      <c r="V238" s="119"/>
      <c r="W238" s="119"/>
      <c r="X238" s="119"/>
      <c r="Y238" s="127"/>
      <c r="Z238" s="119"/>
      <c r="AA238" s="119"/>
      <c r="AB238" s="119"/>
      <c r="AC238" s="127"/>
      <c r="AD238" s="119"/>
      <c r="AE238" s="119"/>
      <c r="AF238" s="146"/>
      <c r="AG238" s="14"/>
      <c r="AH238" s="14"/>
      <c r="AI238" s="127"/>
      <c r="AJ238" s="128" t="e">
        <f>AJ235</f>
        <v>#N/A</v>
      </c>
      <c r="AK238" s="26"/>
      <c r="AL238" s="92" t="s">
        <v>58</v>
      </c>
      <c r="AM238" s="80">
        <v>3</v>
      </c>
    </row>
    <row r="239" spans="2:39" ht="15.75" hidden="1" customHeight="1">
      <c r="B239" s="77"/>
      <c r="C239" s="22" t="str">
        <f>C238</f>
        <v>Duke</v>
      </c>
      <c r="D239" s="46"/>
      <c r="E239" s="89" t="e">
        <f>IF(VLOOKUP(E28,Losers!$A:$B,2,FALSE)="Y",0,IF(ISBLANK(Results!E28),E$5,IF(E28=Results!E28,E$5,0)))</f>
        <v>#N/A</v>
      </c>
      <c r="F239" s="133"/>
      <c r="G239" s="14"/>
      <c r="H239" s="14"/>
      <c r="I239" s="126"/>
      <c r="J239" s="118"/>
      <c r="K239" s="128"/>
      <c r="L239" s="141"/>
      <c r="M239" s="117"/>
      <c r="N239" s="117"/>
      <c r="O239" s="117"/>
      <c r="P239" s="141"/>
      <c r="Q239" s="117"/>
      <c r="R239" s="117"/>
      <c r="S239" s="10"/>
      <c r="T239" s="10"/>
      <c r="U239" s="10"/>
      <c r="V239" s="119"/>
      <c r="W239" s="119"/>
      <c r="X239" s="119"/>
      <c r="Y239" s="127"/>
      <c r="Z239" s="119"/>
      <c r="AA239" s="119"/>
      <c r="AB239" s="119"/>
      <c r="AC239" s="127"/>
      <c r="AD239" s="128"/>
      <c r="AE239" s="119"/>
      <c r="AF239" s="127"/>
      <c r="AG239" s="14"/>
      <c r="AH239" s="119"/>
      <c r="AI239" s="135"/>
      <c r="AJ239" s="89" t="e">
        <f>IF(VLOOKUP(AJ28,Losers!$A:$B,2,FALSE)="Y",0,IF(ISBLANK(Results!AJ28),AJ$5,IF(AJ28=Results!AJ28,AJ$5,0)))</f>
        <v>#N/A</v>
      </c>
      <c r="AK239" s="50"/>
      <c r="AL239" s="28" t="str">
        <f>AL238</f>
        <v>Seton Hall</v>
      </c>
      <c r="AM239" s="81"/>
    </row>
    <row r="240" spans="2:39" ht="15.75" hidden="1" customHeight="1">
      <c r="B240" s="78">
        <v>14</v>
      </c>
      <c r="C240" s="90" t="s">
        <v>28</v>
      </c>
      <c r="D240" s="23"/>
      <c r="E240" s="118"/>
      <c r="F240" s="118"/>
      <c r="G240" s="117"/>
      <c r="H240" s="118"/>
      <c r="I240" s="126"/>
      <c r="J240" s="14"/>
      <c r="K240" s="140" t="e">
        <f>K225</f>
        <v>#N/A</v>
      </c>
      <c r="L240" s="139"/>
      <c r="M240" s="117"/>
      <c r="N240" s="117"/>
      <c r="O240" s="117"/>
      <c r="P240" s="141"/>
      <c r="Q240" s="117"/>
      <c r="R240" s="117"/>
      <c r="S240" s="10"/>
      <c r="T240" s="10"/>
      <c r="U240" s="10"/>
      <c r="V240" s="119"/>
      <c r="W240" s="119"/>
      <c r="X240" s="119"/>
      <c r="Y240" s="127"/>
      <c r="Z240" s="119"/>
      <c r="AA240" s="119"/>
      <c r="AB240" s="119"/>
      <c r="AC240" s="127"/>
      <c r="AD240" s="140" t="e">
        <f>AD225</f>
        <v>#N/A</v>
      </c>
      <c r="AE240" s="14"/>
      <c r="AF240" s="127"/>
      <c r="AG240" s="118"/>
      <c r="AH240" s="119"/>
      <c r="AI240" s="119"/>
      <c r="AJ240" s="136"/>
      <c r="AK240" s="26"/>
      <c r="AL240" s="93" t="s">
        <v>59</v>
      </c>
      <c r="AM240" s="80">
        <v>14</v>
      </c>
    </row>
    <row r="241" spans="2:39" ht="15.75" hidden="1" customHeight="1">
      <c r="B241" s="79"/>
      <c r="C241" s="25"/>
      <c r="D241" s="23"/>
      <c r="E241" s="118"/>
      <c r="F241" s="118"/>
      <c r="G241" s="117"/>
      <c r="H241" s="118"/>
      <c r="I241" s="126"/>
      <c r="J241" s="147"/>
      <c r="K241" s="89" t="e">
        <f>IF(VLOOKUP(K30,Losers!$A:$B,2,FALSE)="Y",0,IF(ISBLANK(Results!K30),K$5,IF(K30=Results!K30,K$5,0)))</f>
        <v>#N/A</v>
      </c>
      <c r="L241" s="148"/>
      <c r="M241" s="117"/>
      <c r="N241" s="117"/>
      <c r="O241" s="117"/>
      <c r="P241" s="141"/>
      <c r="Q241" s="117"/>
      <c r="R241" s="117"/>
      <c r="S241" s="10"/>
      <c r="T241" s="10"/>
      <c r="U241" s="10"/>
      <c r="V241" s="119"/>
      <c r="W241" s="119"/>
      <c r="X241" s="119"/>
      <c r="Y241" s="127"/>
      <c r="Z241" s="119"/>
      <c r="AA241" s="119"/>
      <c r="AB241" s="119"/>
      <c r="AC241" s="135"/>
      <c r="AD241" s="89" t="e">
        <f>IF(VLOOKUP(AD30,Losers!$A:$B,2,FALSE)="Y",0,IF(ISBLANK(Results!AD30),AD$5,IF(AD30=Results!AD30,AD$5,0)))</f>
        <v>#N/A</v>
      </c>
      <c r="AE241" s="143"/>
      <c r="AF241" s="127"/>
      <c r="AG241" s="118"/>
      <c r="AH241" s="119"/>
      <c r="AI241" s="119"/>
      <c r="AJ241" s="136"/>
      <c r="AK241" s="26"/>
      <c r="AL241" s="42"/>
      <c r="AM241" s="81"/>
    </row>
    <row r="242" spans="2:39" ht="15.75" hidden="1" customHeight="1">
      <c r="B242" s="76">
        <v>7</v>
      </c>
      <c r="C242" s="89" t="s">
        <v>29</v>
      </c>
      <c r="D242" s="23"/>
      <c r="E242" s="118"/>
      <c r="F242" s="118"/>
      <c r="G242" s="117"/>
      <c r="H242" s="118"/>
      <c r="I242" s="126"/>
      <c r="J242" s="118"/>
      <c r="K242" s="119"/>
      <c r="L242" s="119"/>
      <c r="M242" s="117"/>
      <c r="N242" s="117"/>
      <c r="O242" s="117"/>
      <c r="P242" s="141"/>
      <c r="Q242" s="117"/>
      <c r="R242" s="117"/>
      <c r="S242" s="10"/>
      <c r="T242" s="10"/>
      <c r="U242" s="10"/>
      <c r="V242" s="119"/>
      <c r="W242" s="119"/>
      <c r="X242" s="119"/>
      <c r="Y242" s="127"/>
      <c r="Z242" s="119"/>
      <c r="AA242" s="119"/>
      <c r="AB242" s="119"/>
      <c r="AC242" s="119"/>
      <c r="AD242" s="119"/>
      <c r="AE242" s="119"/>
      <c r="AF242" s="127"/>
      <c r="AG242" s="118"/>
      <c r="AH242" s="119"/>
      <c r="AI242" s="119"/>
      <c r="AJ242" s="136"/>
      <c r="AK242" s="26"/>
      <c r="AL242" s="92" t="s">
        <v>60</v>
      </c>
      <c r="AM242" s="80">
        <v>7</v>
      </c>
    </row>
    <row r="243" spans="2:39" ht="15.75" hidden="1" customHeight="1">
      <c r="B243" s="77"/>
      <c r="C243" s="22" t="str">
        <f>C242</f>
        <v>Providence</v>
      </c>
      <c r="D243" s="23"/>
      <c r="E243" s="89" t="e">
        <f>IF(VLOOKUP(E32,Losers!$A:$B,2,FALSE)="Y",0,IF(ISBLANK(Results!E32),E$5,IF(E32=Results!E32,E$5,0)))</f>
        <v>#N/A</v>
      </c>
      <c r="F243" s="116"/>
      <c r="G243" s="117"/>
      <c r="H243" s="125"/>
      <c r="I243" s="126"/>
      <c r="J243" s="118"/>
      <c r="K243" s="117"/>
      <c r="L243" s="117"/>
      <c r="M243" s="117"/>
      <c r="N243" s="117"/>
      <c r="O243" s="117"/>
      <c r="P243" s="141"/>
      <c r="Q243" s="117"/>
      <c r="R243" s="117"/>
      <c r="S243" s="10"/>
      <c r="T243" s="10"/>
      <c r="U243" s="10"/>
      <c r="V243" s="119"/>
      <c r="W243" s="119"/>
      <c r="X243" s="119"/>
      <c r="Y243" s="127"/>
      <c r="Z243" s="119"/>
      <c r="AA243" s="119"/>
      <c r="AB243" s="119"/>
      <c r="AC243" s="119"/>
      <c r="AD243" s="119"/>
      <c r="AE243" s="119"/>
      <c r="AF243" s="127"/>
      <c r="AG243" s="125"/>
      <c r="AH243" s="119"/>
      <c r="AI243" s="120"/>
      <c r="AJ243" s="89" t="e">
        <f>IF(VLOOKUP(AJ32,Losers!$A:$B,2,FALSE)="Y",0,IF(ISBLANK(Results!AJ32),AJ$5,IF(AJ32=Results!AJ32,AJ$5,0)))</f>
        <v>#N/A</v>
      </c>
      <c r="AK243" s="26"/>
      <c r="AL243" s="28" t="str">
        <f>AL242</f>
        <v>Arizona</v>
      </c>
      <c r="AM243" s="81"/>
    </row>
    <row r="244" spans="2:39" ht="15.75" hidden="1" customHeight="1">
      <c r="B244" s="78">
        <v>10</v>
      </c>
      <c r="C244" s="90" t="s">
        <v>30</v>
      </c>
      <c r="D244" s="30"/>
      <c r="E244" s="121"/>
      <c r="F244" s="122"/>
      <c r="G244" s="14"/>
      <c r="H244" s="140" t="e">
        <f>H237</f>
        <v>#N/A</v>
      </c>
      <c r="I244" s="126"/>
      <c r="J244" s="118"/>
      <c r="K244" s="117"/>
      <c r="L244" s="117"/>
      <c r="M244" s="117"/>
      <c r="N244" s="117"/>
      <c r="O244" s="117"/>
      <c r="P244" s="141"/>
      <c r="Q244" s="117"/>
      <c r="R244" s="117"/>
      <c r="S244" s="10"/>
      <c r="T244" s="10"/>
      <c r="U244" s="10"/>
      <c r="V244" s="119"/>
      <c r="W244" s="119"/>
      <c r="X244" s="119"/>
      <c r="Y244" s="127"/>
      <c r="Z244" s="119"/>
      <c r="AA244" s="119"/>
      <c r="AB244" s="119"/>
      <c r="AC244" s="119"/>
      <c r="AD244" s="119"/>
      <c r="AE244" s="119"/>
      <c r="AF244" s="134"/>
      <c r="AG244" s="140" t="e">
        <f>AG237</f>
        <v>#N/A</v>
      </c>
      <c r="AH244" s="14"/>
      <c r="AI244" s="123"/>
      <c r="AJ244" s="124"/>
      <c r="AK244" s="35"/>
      <c r="AL244" s="93" t="s">
        <v>61</v>
      </c>
      <c r="AM244" s="80">
        <v>10</v>
      </c>
    </row>
    <row r="245" spans="2:39" ht="15.75" hidden="1" customHeight="1">
      <c r="B245" s="79"/>
      <c r="C245" s="25"/>
      <c r="D245" s="23"/>
      <c r="E245" s="125"/>
      <c r="F245" s="126"/>
      <c r="G245" s="142"/>
      <c r="H245" s="89" t="e">
        <f>IF(VLOOKUP(H34,Losers!$A:$B,2,FALSE)="Y",0,IF(ISBLANK(Results!H34),H$5,IF(H34=Results!H34,H$5,0)))</f>
        <v>#N/A</v>
      </c>
      <c r="I245" s="133"/>
      <c r="J245" s="118"/>
      <c r="K245" s="117"/>
      <c r="L245" s="117"/>
      <c r="M245" s="117"/>
      <c r="N245" s="117"/>
      <c r="O245" s="117"/>
      <c r="P245" s="141"/>
      <c r="Q245" s="117"/>
      <c r="R245" s="117"/>
      <c r="S245" s="10"/>
      <c r="T245" s="149"/>
      <c r="U245" s="10"/>
      <c r="V245" s="119"/>
      <c r="W245" s="119"/>
      <c r="X245" s="119"/>
      <c r="Y245" s="127"/>
      <c r="Z245" s="119"/>
      <c r="AA245" s="119"/>
      <c r="AB245" s="119"/>
      <c r="AC245" s="119"/>
      <c r="AD245" s="119"/>
      <c r="AE245" s="119"/>
      <c r="AF245" s="135"/>
      <c r="AG245" s="89" t="e">
        <f>IF(VLOOKUP(AG34,Losers!$A:$B,2,FALSE)="Y",0,IF(ISBLANK(Results!AG34),AG$5,IF(AG34=Results!AG34,AG$5,0)))</f>
        <v>#N/A</v>
      </c>
      <c r="AH245" s="143"/>
      <c r="AI245" s="127"/>
      <c r="AJ245" s="128"/>
      <c r="AK245" s="26"/>
      <c r="AL245" s="42"/>
      <c r="AM245" s="81"/>
    </row>
    <row r="246" spans="2:39" ht="15.75" hidden="1" customHeight="1">
      <c r="B246" s="76">
        <v>2</v>
      </c>
      <c r="C246" s="89" t="s">
        <v>31</v>
      </c>
      <c r="D246" s="23"/>
      <c r="E246" s="129" t="e">
        <f>E243</f>
        <v>#N/A</v>
      </c>
      <c r="F246" s="126"/>
      <c r="G246" s="117"/>
      <c r="H246" s="119"/>
      <c r="I246" s="119"/>
      <c r="J246" s="118"/>
      <c r="K246" s="117"/>
      <c r="L246" s="117"/>
      <c r="M246" s="117"/>
      <c r="N246" s="117"/>
      <c r="O246" s="117"/>
      <c r="P246" s="141"/>
      <c r="Q246" s="117"/>
      <c r="R246" s="117"/>
      <c r="S246" s="150"/>
      <c r="T246" s="151" t="e">
        <f>O250</f>
        <v>#N/A</v>
      </c>
      <c r="U246" s="150"/>
      <c r="V246" s="152"/>
      <c r="W246" s="119"/>
      <c r="X246" s="119"/>
      <c r="Y246" s="127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27"/>
      <c r="AJ246" s="128" t="e">
        <f>AJ243</f>
        <v>#N/A</v>
      </c>
      <c r="AK246" s="26"/>
      <c r="AL246" s="92" t="s">
        <v>62</v>
      </c>
      <c r="AM246" s="80">
        <v>2</v>
      </c>
    </row>
    <row r="247" spans="2:39" ht="15.75" hidden="1" customHeight="1">
      <c r="B247" s="77"/>
      <c r="C247" s="22" t="str">
        <f>C246</f>
        <v>Kentucky</v>
      </c>
      <c r="D247" s="46"/>
      <c r="E247" s="89" t="e">
        <f>IF(VLOOKUP(E36,Losers!$A:$B,2,FALSE)="Y",0,IF(ISBLANK(Results!E36),E$5,IF(E36=Results!E36,E$5,0)))</f>
        <v>#N/A</v>
      </c>
      <c r="F247" s="133"/>
      <c r="G247" s="117"/>
      <c r="H247" s="118"/>
      <c r="I247" s="118"/>
      <c r="J247" s="118"/>
      <c r="K247" s="117"/>
      <c r="L247" s="117"/>
      <c r="M247" s="117"/>
      <c r="N247" s="117"/>
      <c r="O247" s="117"/>
      <c r="P247" s="141"/>
      <c r="Q247" s="117"/>
      <c r="R247" s="117"/>
      <c r="S247" s="150"/>
      <c r="T247" s="149" t="e">
        <f>W250</f>
        <v>#N/A</v>
      </c>
      <c r="U247" s="150"/>
      <c r="V247" s="152"/>
      <c r="W247" s="119"/>
      <c r="X247" s="119"/>
      <c r="Y247" s="127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35"/>
      <c r="AJ247" s="89" t="e">
        <f>IF(VLOOKUP(AJ36,Losers!$A:$B,2,FALSE)="Y",0,IF(ISBLANK(Results!AJ36),AJ$5,IF(AJ36=Results!AJ36,AJ$5,0)))</f>
        <v>#N/A</v>
      </c>
      <c r="AK247" s="50"/>
      <c r="AL247" s="28" t="str">
        <f>AL246</f>
        <v>San Diego St.</v>
      </c>
      <c r="AM247" s="81"/>
    </row>
    <row r="248" spans="2:39" ht="15.75" hidden="1" customHeight="1">
      <c r="B248" s="78">
        <v>15</v>
      </c>
      <c r="C248" s="90" t="s">
        <v>32</v>
      </c>
      <c r="D248" s="23"/>
      <c r="E248" s="25"/>
      <c r="F248" s="25"/>
      <c r="G248" s="23"/>
      <c r="H248" s="25"/>
      <c r="I248" s="25"/>
      <c r="J248" s="25"/>
      <c r="K248" s="23"/>
      <c r="L248" s="23"/>
      <c r="M248" s="23"/>
      <c r="N248" s="23"/>
      <c r="O248" s="23"/>
      <c r="P248" s="56"/>
      <c r="Q248" s="23"/>
      <c r="R248" s="23"/>
      <c r="S248" s="64"/>
      <c r="T248" s="64"/>
      <c r="U248" s="64"/>
      <c r="V248" s="66"/>
      <c r="W248" s="26"/>
      <c r="X248" s="26"/>
      <c r="Y248" s="40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42"/>
      <c r="AK248" s="26"/>
      <c r="AL248" s="93" t="s">
        <v>63</v>
      </c>
      <c r="AM248" s="80">
        <v>15</v>
      </c>
    </row>
    <row r="249" spans="2:39" ht="15.75" hidden="1" customHeight="1">
      <c r="B249" s="23"/>
      <c r="C249" s="25"/>
      <c r="D249" s="23"/>
      <c r="E249" s="25"/>
      <c r="F249" s="25"/>
      <c r="G249" s="23"/>
      <c r="H249" s="25"/>
      <c r="I249" s="25"/>
      <c r="J249" s="25"/>
      <c r="K249" s="23"/>
      <c r="L249" s="23"/>
      <c r="M249" s="23"/>
      <c r="N249" s="23"/>
      <c r="O249" s="23"/>
      <c r="P249" s="67"/>
      <c r="Q249" s="23"/>
      <c r="R249" s="23"/>
      <c r="S249" s="64"/>
      <c r="T249" s="64"/>
      <c r="U249" s="64"/>
      <c r="V249" s="66"/>
      <c r="W249" s="26"/>
      <c r="X249" s="26"/>
      <c r="Y249" s="40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42"/>
      <c r="AK249" s="26"/>
      <c r="AL249" s="42"/>
      <c r="AM249" s="26"/>
    </row>
    <row r="250" spans="2:39" ht="15.75" hidden="1" customHeight="1">
      <c r="B250" s="23"/>
      <c r="C250" s="172" t="s">
        <v>89</v>
      </c>
      <c r="D250" s="172"/>
      <c r="E250" s="172"/>
      <c r="F250" s="25"/>
      <c r="G250" s="23"/>
      <c r="H250" s="25"/>
      <c r="I250" s="25"/>
      <c r="J250" s="25"/>
      <c r="K250" s="23"/>
      <c r="L250" s="23"/>
      <c r="M250" s="23"/>
      <c r="N250" s="23"/>
      <c r="O250" s="173" t="e">
        <f>IF(VLOOKUP(O39,Losers!$A:$B,2,FALSE)="Y",0,IF(ISBLANK(Results!O39),O$5,IF(O39=Results!O39,O$5,0)))</f>
        <v>#N/A</v>
      </c>
      <c r="P250" s="174" t="e">
        <f>IF(VLOOKUP(P39,Losers!$A:$B,2,FALSE)="Y",0,IF(ISBLANK(Results!P39),P$5,IF(P39=Results!P39,P$5,0)))</f>
        <v>#N/A</v>
      </c>
      <c r="Q250" s="175" t="e">
        <f>IF(VLOOKUP(Q39,Losers!$A:$B,2,FALSE)="Y",0,IF(ISBLANK(Results!Q39),Q$5,IF(Q39=Results!Q39,Q$5,0)))</f>
        <v>#N/A</v>
      </c>
      <c r="R250" s="176" t="e">
        <f>IF(VLOOKUP(R39,Losers!$A:$B,2,FALSE)="Y",0,IF(ISBLANK(Results!R39),R$5,IF(R39=Results!R39,R$5,0)))</f>
        <v>#N/A</v>
      </c>
      <c r="S250" s="64"/>
      <c r="T250" s="64"/>
      <c r="U250" s="64"/>
      <c r="V250" s="66"/>
      <c r="W250" s="173" t="e">
        <f>IF(VLOOKUP(W39,Losers!$A:$B,2,FALSE)="Y",0,IF(ISBLANK(Results!W39),W$5,IF(W39=Results!W39,W$5,0)))</f>
        <v>#N/A</v>
      </c>
      <c r="X250" s="175" t="e">
        <f>IF(VLOOKUP(X39,Losers!$A:$B,2,FALSE)="Y",0,IF(ISBLANK(Results!X39),X$5,IF(X39=Results!X39,X$5,0)))</f>
        <v>#N/A</v>
      </c>
      <c r="Y250" s="175" t="e">
        <f>IF(VLOOKUP(Y39,Losers!$A:$B,2,FALSE)="Y",0,IF(ISBLANK(Results!Y39),Y$5,IF(Y39=Results!Y39,Y$5,0)))</f>
        <v>#N/A</v>
      </c>
      <c r="Z250" s="176" t="e">
        <f>IF(VLOOKUP(Z39,Losers!$A:$B,2,FALSE)="Y",0,IF(ISBLANK(Results!Z39),Z$5,IF(Z39=Results!Z39,Z$5,0)))</f>
        <v>#N/A</v>
      </c>
      <c r="AA250" s="26"/>
      <c r="AB250" s="26"/>
      <c r="AC250" s="26"/>
      <c r="AD250" s="26"/>
      <c r="AE250" s="26"/>
      <c r="AF250" s="26"/>
      <c r="AG250" s="26"/>
      <c r="AH250" s="26"/>
      <c r="AI250" s="26"/>
      <c r="AJ250" s="42"/>
      <c r="AK250" s="26"/>
      <c r="AL250" s="198" t="s">
        <v>91</v>
      </c>
      <c r="AM250" s="198"/>
    </row>
    <row r="251" spans="2:39" ht="15.75" hidden="1" customHeight="1">
      <c r="B251" s="23"/>
      <c r="C251" s="172"/>
      <c r="D251" s="172"/>
      <c r="E251" s="172"/>
      <c r="F251" s="25"/>
      <c r="G251" s="23"/>
      <c r="H251" s="25"/>
      <c r="I251" s="25"/>
      <c r="J251" s="25"/>
      <c r="K251" s="23"/>
      <c r="L251" s="23"/>
      <c r="M251" s="23"/>
      <c r="N251" s="23"/>
      <c r="O251" s="177" t="e">
        <f>IF(VLOOKUP(O40,Losers!$A:$B,2,FALSE)="Y",0,IF(ISBLANK(Results!O40),O$5,IF(O40=Results!O40,O$5,0)))</f>
        <v>#N/A</v>
      </c>
      <c r="P251" s="174" t="e">
        <f>IF(VLOOKUP(P40,Losers!$A:$B,2,FALSE)="Y",0,IF(ISBLANK(Results!P40),P$5,IF(P40=Results!P40,P$5,0)))</f>
        <v>#N/A</v>
      </c>
      <c r="Q251" s="178" t="e">
        <f>IF(VLOOKUP(Q40,Losers!$A:$B,2,FALSE)="Y",0,IF(ISBLANK(Results!Q40),Q$5,IF(Q40=Results!Q40,Q$5,0)))</f>
        <v>#N/A</v>
      </c>
      <c r="R251" s="179" t="e">
        <f>IF(VLOOKUP(R40,Losers!$A:$B,2,FALSE)="Y",0,IF(ISBLANK(Results!R40),R$5,IF(R40=Results!R40,R$5,0)))</f>
        <v>#N/A</v>
      </c>
      <c r="S251" s="64"/>
      <c r="T251" s="64"/>
      <c r="U251" s="64"/>
      <c r="V251" s="66"/>
      <c r="W251" s="177" t="e">
        <f>IF(VLOOKUP(W40,Losers!$A:$B,2,FALSE)="Y",0,IF(ISBLANK(Results!W40),W$5,IF(W40=Results!W40,W$5,0)))</f>
        <v>#N/A</v>
      </c>
      <c r="X251" s="178" t="e">
        <f>IF(VLOOKUP(X40,Losers!$A:$B,2,FALSE)="Y",0,IF(ISBLANK(Results!X40),X$5,IF(X40=Results!X40,X$5,0)))</f>
        <v>#N/A</v>
      </c>
      <c r="Y251" s="178" t="e">
        <f>IF(VLOOKUP(Y40,Losers!$A:$B,2,FALSE)="Y",0,IF(ISBLANK(Results!Y40),Y$5,IF(Y40=Results!Y40,Y$5,0)))</f>
        <v>#N/A</v>
      </c>
      <c r="Z251" s="179" t="e">
        <f>IF(VLOOKUP(Z40,Losers!$A:$B,2,FALSE)="Y",0,IF(ISBLANK(Results!Z40),Z$5,IF(Z40=Results!Z40,Z$5,0)))</f>
        <v>#N/A</v>
      </c>
      <c r="AA251" s="26"/>
      <c r="AB251" s="26"/>
      <c r="AC251" s="26"/>
      <c r="AD251" s="26"/>
      <c r="AE251" s="26"/>
      <c r="AF251" s="26"/>
      <c r="AG251" s="26"/>
      <c r="AH251" s="26"/>
      <c r="AI251" s="26"/>
      <c r="AJ251" s="42"/>
      <c r="AK251" s="26"/>
      <c r="AL251" s="198"/>
      <c r="AM251" s="198"/>
    </row>
    <row r="252" spans="2:39" ht="15.75" hidden="1" customHeight="1">
      <c r="B252" s="23"/>
      <c r="C252" s="172"/>
      <c r="D252" s="172"/>
      <c r="E252" s="172"/>
      <c r="F252" s="25"/>
      <c r="G252" s="23"/>
      <c r="H252" s="25"/>
      <c r="I252" s="25"/>
      <c r="J252" s="25"/>
      <c r="K252" s="23"/>
      <c r="L252" s="23"/>
      <c r="M252" s="23"/>
      <c r="N252" s="23"/>
      <c r="O252" s="23"/>
      <c r="P252" s="53"/>
      <c r="Q252" s="23"/>
      <c r="R252" s="23"/>
      <c r="S252" s="64"/>
      <c r="T252" s="64"/>
      <c r="U252" s="64"/>
      <c r="V252" s="66"/>
      <c r="W252" s="26"/>
      <c r="X252" s="26"/>
      <c r="Y252" s="40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42"/>
      <c r="AK252" s="26"/>
      <c r="AL252" s="198"/>
      <c r="AM252" s="198"/>
    </row>
    <row r="253" spans="2:39" ht="15.75" hidden="1" customHeight="1">
      <c r="B253" s="76">
        <v>1</v>
      </c>
      <c r="C253" s="89" t="s">
        <v>33</v>
      </c>
      <c r="D253" s="23"/>
      <c r="E253" s="25"/>
      <c r="F253" s="25"/>
      <c r="G253" s="23"/>
      <c r="H253" s="25"/>
      <c r="I253" s="25"/>
      <c r="J253" s="25"/>
      <c r="K253" s="23"/>
      <c r="L253" s="23"/>
      <c r="M253" s="23"/>
      <c r="N253" s="23"/>
      <c r="O253" s="23"/>
      <c r="P253" s="56"/>
      <c r="Q253" s="23"/>
      <c r="R253" s="23"/>
      <c r="S253" s="64"/>
      <c r="T253" s="64"/>
      <c r="U253" s="64"/>
      <c r="V253" s="66"/>
      <c r="W253" s="26"/>
      <c r="X253" s="26"/>
      <c r="Y253" s="40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42"/>
      <c r="AK253" s="26"/>
      <c r="AL253" s="92" t="s">
        <v>64</v>
      </c>
      <c r="AM253" s="80">
        <v>1</v>
      </c>
    </row>
    <row r="254" spans="2:39" ht="15.75" hidden="1" customHeight="1">
      <c r="B254" s="77"/>
      <c r="C254" s="22"/>
      <c r="D254" s="23"/>
      <c r="E254" s="89" t="e">
        <f>IF(VLOOKUP(E43,Losers!$A:$B,2,FALSE)="Y",0,IF(ISBLANK(Results!E43),E$5,IF(E43=Results!E43,E$5,0)))</f>
        <v>#N/A</v>
      </c>
      <c r="F254" s="116"/>
      <c r="G254" s="117"/>
      <c r="H254" s="118"/>
      <c r="I254" s="118"/>
      <c r="J254" s="118"/>
      <c r="K254" s="117"/>
      <c r="L254" s="117"/>
      <c r="M254" s="117"/>
      <c r="N254" s="117"/>
      <c r="O254" s="23"/>
      <c r="P254" s="56"/>
      <c r="Q254" s="23"/>
      <c r="R254" s="23"/>
      <c r="S254" s="64"/>
      <c r="T254" s="64"/>
      <c r="U254" s="64"/>
      <c r="V254" s="66"/>
      <c r="W254" s="26"/>
      <c r="X254" s="26"/>
      <c r="Y254" s="40"/>
      <c r="Z254" s="26"/>
      <c r="AA254" s="119"/>
      <c r="AB254" s="119"/>
      <c r="AC254" s="119"/>
      <c r="AD254" s="119"/>
      <c r="AE254" s="119"/>
      <c r="AF254" s="119"/>
      <c r="AG254" s="119"/>
      <c r="AH254" s="119"/>
      <c r="AI254" s="120"/>
      <c r="AJ254" s="89" t="e">
        <f>IF(VLOOKUP(AJ43,Losers!$A:$B,2,FALSE)="Y",0,IF(ISBLANK(Results!AJ43),AJ$5,IF(AJ43=Results!AJ43,AJ$5,0)))</f>
        <v>#N/A</v>
      </c>
      <c r="AK254" s="26"/>
      <c r="AL254" s="28" t="str">
        <f>AL253</f>
        <v>Baylor</v>
      </c>
      <c r="AM254" s="81"/>
    </row>
    <row r="255" spans="2:39" ht="15.75" hidden="1" customHeight="1">
      <c r="B255" s="78">
        <v>16</v>
      </c>
      <c r="C255" s="90" t="s">
        <v>34</v>
      </c>
      <c r="D255" s="30"/>
      <c r="E255" s="153"/>
      <c r="F255" s="122"/>
      <c r="G255" s="117"/>
      <c r="H255" s="117"/>
      <c r="I255" s="118"/>
      <c r="J255" s="118"/>
      <c r="K255" s="117"/>
      <c r="L255" s="117"/>
      <c r="M255" s="117"/>
      <c r="N255" s="117"/>
      <c r="O255" s="23"/>
      <c r="P255" s="56"/>
      <c r="Q255" s="23"/>
      <c r="R255" s="180" t="e">
        <f>IF(VLOOKUP(R44,Losers!$A:$B,2,FALSE)="Y",0,IF(ISBLANK(Results!R44),R$5,IF(R44=Results!R44,R$5,0)))</f>
        <v>#N/A</v>
      </c>
      <c r="S255" s="181" t="e">
        <f>IF(VLOOKUP(S44,Losers!$A:$B,2,FALSE)="Y",0,IF(ISBLANK(Results!S44),S$5,IF(S44=Results!S44,S$5,0)))</f>
        <v>#N/A</v>
      </c>
      <c r="T255" s="181" t="e">
        <f>IF(VLOOKUP(T44,Losers!$A:$B,2,FALSE)="Y",0,IF(ISBLANK(Results!T44),T$5,IF(T44=Results!T44,T$5,0)))</f>
        <v>#N/A</v>
      </c>
      <c r="U255" s="181" t="e">
        <f>IF(VLOOKUP(U44,Losers!$A:$B,2,FALSE)="Y",0,IF(ISBLANK(Results!U44),U$5,IF(U44=Results!U44,U$5,0)))</f>
        <v>#N/A</v>
      </c>
      <c r="V255" s="181" t="e">
        <f>IF(VLOOKUP(V44,Losers!$A:$B,2,FALSE)="Y",0,IF(ISBLANK(Results!V44),V$5,IF(V44=Results!V44,V$5,0)))</f>
        <v>#N/A</v>
      </c>
      <c r="W255" s="182" t="e">
        <f>IF(VLOOKUP(W44,Losers!$A:$B,2,FALSE)="Y",0,IF(ISBLANK(Results!W44),W$5,IF(W44=Results!W44,W$5,0)))</f>
        <v>#N/A</v>
      </c>
      <c r="X255" s="26"/>
      <c r="Y255" s="40"/>
      <c r="Z255" s="26"/>
      <c r="AA255" s="119"/>
      <c r="AB255" s="119"/>
      <c r="AC255" s="119"/>
      <c r="AD255" s="119"/>
      <c r="AE255" s="119"/>
      <c r="AF255" s="119"/>
      <c r="AG255" s="119"/>
      <c r="AH255" s="119"/>
      <c r="AI255" s="123"/>
      <c r="AJ255" s="124"/>
      <c r="AK255" s="35"/>
      <c r="AL255" s="93" t="s">
        <v>65</v>
      </c>
      <c r="AM255" s="80">
        <v>16</v>
      </c>
    </row>
    <row r="256" spans="2:39" ht="15.75" hidden="1" customHeight="1">
      <c r="B256" s="79"/>
      <c r="C256" s="25"/>
      <c r="D256" s="23"/>
      <c r="E256" s="129"/>
      <c r="F256" s="126"/>
      <c r="G256" s="117"/>
      <c r="H256" s="89" t="e">
        <f>IF(VLOOKUP(H45,Losers!$A:$B,2,FALSE)="Y",0,IF(ISBLANK(Results!H45),H$5,IF(H45=Results!H45,H$5,0)))</f>
        <v>#N/A</v>
      </c>
      <c r="I256" s="116"/>
      <c r="J256" s="118"/>
      <c r="K256" s="117"/>
      <c r="L256" s="117"/>
      <c r="M256" s="117"/>
      <c r="N256" s="117"/>
      <c r="O256" s="23"/>
      <c r="P256" s="56"/>
      <c r="Q256" s="23"/>
      <c r="R256" s="183" t="e">
        <f>IF(VLOOKUP(R45,Losers!$A:$B,2,FALSE)="Y",0,IF(ISBLANK(Results!R45),R$5,IF(R45=Results!R45,R$5,0)))</f>
        <v>#N/A</v>
      </c>
      <c r="S256" s="184" t="e">
        <f>IF(VLOOKUP(S45,Losers!$A:$B,2,FALSE)="Y",0,IF(ISBLANK(Results!S45),S$5,IF(S45=Results!S45,S$5,0)))</f>
        <v>#N/A</v>
      </c>
      <c r="T256" s="184" t="e">
        <f>IF(VLOOKUP(T45,Losers!$A:$B,2,FALSE)="Y",0,IF(ISBLANK(Results!T45),T$5,IF(T45=Results!T45,T$5,0)))</f>
        <v>#N/A</v>
      </c>
      <c r="U256" s="184" t="e">
        <f>IF(VLOOKUP(U45,Losers!$A:$B,2,FALSE)="Y",0,IF(ISBLANK(Results!U45),U$5,IF(U45=Results!U45,U$5,0)))</f>
        <v>#N/A</v>
      </c>
      <c r="V256" s="184" t="e">
        <f>IF(VLOOKUP(V45,Losers!$A:$B,2,FALSE)="Y",0,IF(ISBLANK(Results!V45),V$5,IF(V45=Results!V45,V$5,0)))</f>
        <v>#N/A</v>
      </c>
      <c r="W256" s="185" t="e">
        <f>IF(VLOOKUP(W45,Losers!$A:$B,2,FALSE)="Y",0,IF(ISBLANK(Results!W45),W$5,IF(W45=Results!W45,W$5,0)))</f>
        <v>#N/A</v>
      </c>
      <c r="X256" s="26"/>
      <c r="Y256" s="40"/>
      <c r="Z256" s="26"/>
      <c r="AA256" s="119"/>
      <c r="AB256" s="119"/>
      <c r="AC256" s="119"/>
      <c r="AD256" s="119"/>
      <c r="AE256" s="119"/>
      <c r="AF256" s="120"/>
      <c r="AG256" s="89" t="e">
        <f>IF(VLOOKUP(AG45,Losers!$A:$B,2,FALSE)="Y",0,IF(ISBLANK(Results!AG45),AG$5,IF(AG45=Results!AG45,AG$5,0)))</f>
        <v>#N/A</v>
      </c>
      <c r="AH256" s="119"/>
      <c r="AI256" s="127"/>
      <c r="AJ256" s="128"/>
      <c r="AK256" s="26"/>
      <c r="AL256" s="42"/>
      <c r="AM256" s="81"/>
    </row>
    <row r="257" spans="2:39" ht="15.75" hidden="1" customHeight="1">
      <c r="B257" s="76">
        <v>8</v>
      </c>
      <c r="C257" s="89" t="s">
        <v>35</v>
      </c>
      <c r="D257" s="23"/>
      <c r="E257" s="129" t="e">
        <f>E254</f>
        <v>#N/A</v>
      </c>
      <c r="F257" s="126"/>
      <c r="G257" s="130"/>
      <c r="H257" s="131"/>
      <c r="I257" s="122"/>
      <c r="J257" s="118"/>
      <c r="K257" s="117"/>
      <c r="L257" s="117"/>
      <c r="M257" s="117"/>
      <c r="N257" s="117"/>
      <c r="O257" s="23"/>
      <c r="P257" s="56"/>
      <c r="Q257" s="23"/>
      <c r="R257" s="186" t="s">
        <v>6</v>
      </c>
      <c r="S257" s="186"/>
      <c r="T257" s="186"/>
      <c r="U257" s="186"/>
      <c r="V257" s="186"/>
      <c r="W257" s="186"/>
      <c r="X257" s="26"/>
      <c r="Y257" s="40"/>
      <c r="Z257" s="26"/>
      <c r="AA257" s="119"/>
      <c r="AB257" s="119"/>
      <c r="AC257" s="119"/>
      <c r="AD257" s="119"/>
      <c r="AE257" s="119"/>
      <c r="AF257" s="123"/>
      <c r="AG257" s="132"/>
      <c r="AH257" s="132"/>
      <c r="AI257" s="127"/>
      <c r="AJ257" s="128" t="e">
        <f>AJ254</f>
        <v>#N/A</v>
      </c>
      <c r="AK257" s="26"/>
      <c r="AL257" s="92" t="s">
        <v>66</v>
      </c>
      <c r="AM257" s="80">
        <v>8</v>
      </c>
    </row>
    <row r="258" spans="2:39" ht="15.75" hidden="1" customHeight="1">
      <c r="B258" s="77"/>
      <c r="C258" s="22" t="str">
        <f>C257</f>
        <v>Colorado</v>
      </c>
      <c r="D258" s="46"/>
      <c r="E258" s="89" t="e">
        <f>IF(VLOOKUP(E47,Losers!$A:$B,2,FALSE)="Y",0,IF(ISBLANK(Results!E47),E$5,IF(E47=Results!E47,E$5,0)))</f>
        <v>#N/A</v>
      </c>
      <c r="F258" s="133"/>
      <c r="G258" s="14"/>
      <c r="H258" s="14"/>
      <c r="I258" s="126"/>
      <c r="J258" s="118"/>
      <c r="K258" s="117"/>
      <c r="L258" s="117"/>
      <c r="M258" s="117"/>
      <c r="N258" s="117"/>
      <c r="O258" s="23"/>
      <c r="P258" s="56"/>
      <c r="Q258" s="23"/>
      <c r="R258" s="187"/>
      <c r="S258" s="187"/>
      <c r="T258" s="187"/>
      <c r="U258" s="187"/>
      <c r="V258" s="187"/>
      <c r="W258" s="187"/>
      <c r="X258" s="26"/>
      <c r="Y258" s="40"/>
      <c r="Z258" s="26"/>
      <c r="AA258" s="119"/>
      <c r="AB258" s="119"/>
      <c r="AC258" s="119"/>
      <c r="AD258" s="119"/>
      <c r="AE258" s="119"/>
      <c r="AF258" s="127"/>
      <c r="AG258" s="14"/>
      <c r="AH258" s="14"/>
      <c r="AI258" s="135"/>
      <c r="AJ258" s="89" t="e">
        <f>IF(VLOOKUP(AJ47,Losers!$A:$B,2,FALSE)="Y",0,IF(ISBLANK(Results!AJ47),AJ$5,IF(AJ47=Results!AJ47,AJ$5,0)))</f>
        <v>#N/A</v>
      </c>
      <c r="AK258" s="50"/>
      <c r="AL258" s="28" t="str">
        <f>AL257</f>
        <v>St. Mary's</v>
      </c>
      <c r="AM258" s="81"/>
    </row>
    <row r="259" spans="2:39" ht="15.75" hidden="1" customHeight="1">
      <c r="B259" s="78">
        <v>9</v>
      </c>
      <c r="C259" s="90" t="s">
        <v>36</v>
      </c>
      <c r="D259" s="23"/>
      <c r="E259" s="118"/>
      <c r="F259" s="118"/>
      <c r="G259" s="117"/>
      <c r="H259" s="118"/>
      <c r="I259" s="126"/>
      <c r="J259" s="118"/>
      <c r="K259" s="117"/>
      <c r="L259" s="117"/>
      <c r="M259" s="117"/>
      <c r="N259" s="117"/>
      <c r="O259" s="23"/>
      <c r="P259" s="56"/>
      <c r="Q259" s="23"/>
      <c r="R259" s="23"/>
      <c r="S259" s="16"/>
      <c r="T259" s="16"/>
      <c r="U259" s="16"/>
      <c r="V259" s="26"/>
      <c r="W259" s="26"/>
      <c r="X259" s="26"/>
      <c r="Y259" s="40"/>
      <c r="Z259" s="26"/>
      <c r="AA259" s="119"/>
      <c r="AB259" s="119"/>
      <c r="AC259" s="119"/>
      <c r="AD259" s="119"/>
      <c r="AE259" s="119"/>
      <c r="AF259" s="127"/>
      <c r="AG259" s="118"/>
      <c r="AH259" s="119"/>
      <c r="AI259" s="119"/>
      <c r="AJ259" s="136"/>
      <c r="AK259" s="26"/>
      <c r="AL259" s="93" t="s">
        <v>67</v>
      </c>
      <c r="AM259" s="80">
        <v>9</v>
      </c>
    </row>
    <row r="260" spans="2:39" ht="15.75" hidden="1" customHeight="1">
      <c r="B260" s="79"/>
      <c r="C260" s="25"/>
      <c r="D260" s="23"/>
      <c r="E260" s="118"/>
      <c r="F260" s="118"/>
      <c r="G260" s="117"/>
      <c r="H260" s="118"/>
      <c r="I260" s="126"/>
      <c r="J260" s="118"/>
      <c r="K260" s="89" t="e">
        <f>IF(VLOOKUP(K49,Losers!$A:$B,2,FALSE)="Y",0,IF(ISBLANK(Results!K49),K$5,IF(K49=Results!K49,K$5,0)))</f>
        <v>#N/A</v>
      </c>
      <c r="L260" s="137"/>
      <c r="M260" s="117"/>
      <c r="N260" s="117"/>
      <c r="O260" s="23"/>
      <c r="P260" s="56"/>
      <c r="Q260" s="23"/>
      <c r="R260" s="23"/>
      <c r="S260" s="16"/>
      <c r="T260" s="16"/>
      <c r="U260" s="16"/>
      <c r="V260" s="26"/>
      <c r="W260" s="26"/>
      <c r="X260" s="26"/>
      <c r="Y260" s="40"/>
      <c r="Z260" s="26"/>
      <c r="AA260" s="119"/>
      <c r="AB260" s="119"/>
      <c r="AC260" s="120"/>
      <c r="AD260" s="89" t="e">
        <f>IF(VLOOKUP(AD49,Losers!$A:$B,2,FALSE)="Y",0,IF(ISBLANK(Results!AD49),AD$5,IF(AD49=Results!AD49,AD$5,0)))</f>
        <v>#N/A</v>
      </c>
      <c r="AE260" s="119"/>
      <c r="AF260" s="127"/>
      <c r="AG260" s="118"/>
      <c r="AH260" s="119"/>
      <c r="AI260" s="119"/>
      <c r="AJ260" s="136"/>
      <c r="AK260" s="26"/>
      <c r="AL260" s="42"/>
      <c r="AM260" s="81"/>
    </row>
    <row r="261" spans="2:39" ht="15.75" hidden="1" customHeight="1">
      <c r="B261" s="76">
        <v>5</v>
      </c>
      <c r="C261" s="89" t="s">
        <v>37</v>
      </c>
      <c r="D261" s="23"/>
      <c r="E261" s="118"/>
      <c r="F261" s="118"/>
      <c r="G261" s="117"/>
      <c r="H261" s="118"/>
      <c r="I261" s="126"/>
      <c r="J261" s="131"/>
      <c r="K261" s="130"/>
      <c r="L261" s="138"/>
      <c r="M261" s="117"/>
      <c r="N261" s="117"/>
      <c r="O261" s="23"/>
      <c r="P261" s="56"/>
      <c r="Q261" s="23"/>
      <c r="R261" s="23"/>
      <c r="S261" s="188" t="s">
        <v>7</v>
      </c>
      <c r="T261" s="188"/>
      <c r="U261" s="188"/>
      <c r="V261" s="188"/>
      <c r="W261" s="26"/>
      <c r="X261" s="26"/>
      <c r="Y261" s="40"/>
      <c r="Z261" s="26"/>
      <c r="AA261" s="119"/>
      <c r="AB261" s="119"/>
      <c r="AC261" s="123"/>
      <c r="AD261" s="132"/>
      <c r="AE261" s="132"/>
      <c r="AF261" s="127"/>
      <c r="AG261" s="118"/>
      <c r="AH261" s="119"/>
      <c r="AI261" s="119"/>
      <c r="AJ261" s="136"/>
      <c r="AK261" s="26"/>
      <c r="AL261" s="92" t="s">
        <v>68</v>
      </c>
      <c r="AM261" s="80">
        <v>5</v>
      </c>
    </row>
    <row r="262" spans="2:39" ht="15.75" hidden="1" customHeight="1">
      <c r="B262" s="77"/>
      <c r="C262" s="22" t="str">
        <f>C261</f>
        <v>Butler</v>
      </c>
      <c r="D262" s="23"/>
      <c r="E262" s="89" t="e">
        <f>IF(VLOOKUP(E51,Losers!$A:$B,2,FALSE)="Y",0,IF(ISBLANK(Results!E51),E$5,IF(E51=Results!E51,E$5,0)))</f>
        <v>#N/A</v>
      </c>
      <c r="F262" s="116"/>
      <c r="G262" s="117"/>
      <c r="H262" s="125"/>
      <c r="I262" s="126"/>
      <c r="J262" s="14"/>
      <c r="K262" s="14"/>
      <c r="L262" s="139"/>
      <c r="M262" s="117"/>
      <c r="N262" s="117"/>
      <c r="O262" s="23"/>
      <c r="P262" s="56"/>
      <c r="Q262" s="23"/>
      <c r="R262" s="23"/>
      <c r="S262" s="189"/>
      <c r="T262" s="190"/>
      <c r="U262" s="190"/>
      <c r="V262" s="191"/>
      <c r="W262" s="26"/>
      <c r="X262" s="26"/>
      <c r="Y262" s="40"/>
      <c r="Z262" s="26"/>
      <c r="AA262" s="119"/>
      <c r="AB262" s="119"/>
      <c r="AC262" s="127"/>
      <c r="AD262" s="14"/>
      <c r="AE262" s="14"/>
      <c r="AF262" s="127"/>
      <c r="AG262" s="125"/>
      <c r="AH262" s="119"/>
      <c r="AI262" s="120"/>
      <c r="AJ262" s="89" t="e">
        <f>IF(VLOOKUP(AJ51,Losers!$A:$B,2,FALSE)="Y",0,IF(ISBLANK(Results!AJ51),AJ$5,IF(AJ51=Results!AJ51,AJ$5,0)))</f>
        <v>#N/A</v>
      </c>
      <c r="AK262" s="26"/>
      <c r="AL262" s="28" t="str">
        <f>AL261</f>
        <v>Ohio St.</v>
      </c>
      <c r="AM262" s="81"/>
    </row>
    <row r="263" spans="2:39" ht="15.75" hidden="1" customHeight="1">
      <c r="B263" s="78">
        <v>12</v>
      </c>
      <c r="C263" s="90" t="s">
        <v>38</v>
      </c>
      <c r="D263" s="30"/>
      <c r="E263" s="153"/>
      <c r="F263" s="122"/>
      <c r="G263" s="14"/>
      <c r="H263" s="140" t="e">
        <f>H256</f>
        <v>#N/A</v>
      </c>
      <c r="I263" s="126"/>
      <c r="J263" s="118"/>
      <c r="K263" s="119"/>
      <c r="L263" s="141"/>
      <c r="M263" s="117"/>
      <c r="N263" s="117"/>
      <c r="O263" s="23"/>
      <c r="P263" s="56"/>
      <c r="Q263" s="23"/>
      <c r="R263" s="23"/>
      <c r="S263" s="192"/>
      <c r="T263" s="193"/>
      <c r="U263" s="193"/>
      <c r="V263" s="194"/>
      <c r="W263" s="26"/>
      <c r="X263" s="26"/>
      <c r="Y263" s="40"/>
      <c r="Z263" s="26"/>
      <c r="AA263" s="119"/>
      <c r="AB263" s="119"/>
      <c r="AC263" s="127"/>
      <c r="AD263" s="119"/>
      <c r="AE263" s="119"/>
      <c r="AF263" s="127"/>
      <c r="AG263" s="140" t="e">
        <f>AG256</f>
        <v>#N/A</v>
      </c>
      <c r="AH263" s="14"/>
      <c r="AI263" s="123"/>
      <c r="AJ263" s="124"/>
      <c r="AK263" s="35"/>
      <c r="AL263" s="93" t="s">
        <v>69</v>
      </c>
      <c r="AM263" s="80">
        <v>12</v>
      </c>
    </row>
    <row r="264" spans="2:39" ht="15.75" hidden="1" customHeight="1">
      <c r="B264" s="79"/>
      <c r="C264" s="25"/>
      <c r="D264" s="23"/>
      <c r="E264" s="129"/>
      <c r="F264" s="126"/>
      <c r="G264" s="142"/>
      <c r="H264" s="89" t="e">
        <f>IF(VLOOKUP(H53,Losers!$A:$B,2,FALSE)="Y",0,IF(ISBLANK(Results!H53),H$5,IF(H53=Results!H53,H$5,0)))</f>
        <v>#N/A</v>
      </c>
      <c r="I264" s="133"/>
      <c r="J264" s="118"/>
      <c r="K264" s="119"/>
      <c r="L264" s="141"/>
      <c r="M264" s="117"/>
      <c r="N264" s="117"/>
      <c r="O264" s="23"/>
      <c r="P264" s="56"/>
      <c r="Q264" s="23"/>
      <c r="R264" s="23"/>
      <c r="S264" s="195"/>
      <c r="T264" s="196"/>
      <c r="U264" s="196"/>
      <c r="V264" s="197"/>
      <c r="W264" s="26"/>
      <c r="X264" s="26"/>
      <c r="Y264" s="40"/>
      <c r="Z264" s="26"/>
      <c r="AA264" s="140">
        <f>AA230</f>
        <v>0</v>
      </c>
      <c r="AB264" s="119"/>
      <c r="AC264" s="127"/>
      <c r="AD264" s="119"/>
      <c r="AE264" s="119"/>
      <c r="AF264" s="135"/>
      <c r="AG264" s="89" t="e">
        <f>IF(VLOOKUP(AG53,Losers!$A:$B,2,FALSE)="Y",0,IF(ISBLANK(Results!AG53),AG$5,IF(AG53=Results!AG53,AG$5,0)))</f>
        <v>#N/A</v>
      </c>
      <c r="AH264" s="143"/>
      <c r="AI264" s="127"/>
      <c r="AJ264" s="128"/>
      <c r="AK264" s="26"/>
      <c r="AL264" s="42"/>
      <c r="AM264" s="81"/>
    </row>
    <row r="265" spans="2:39" ht="15.75" hidden="1" customHeight="1">
      <c r="B265" s="76">
        <v>4</v>
      </c>
      <c r="C265" s="89" t="s">
        <v>39</v>
      </c>
      <c r="D265" s="23"/>
      <c r="E265" s="129" t="e">
        <f>E262</f>
        <v>#N/A</v>
      </c>
      <c r="F265" s="126"/>
      <c r="G265" s="117"/>
      <c r="H265" s="119"/>
      <c r="I265" s="119"/>
      <c r="J265" s="118"/>
      <c r="K265" s="119"/>
      <c r="L265" s="141"/>
      <c r="M265" s="117"/>
      <c r="N265" s="117"/>
      <c r="O265" s="23"/>
      <c r="P265" s="56"/>
      <c r="Q265" s="23"/>
      <c r="R265" s="188" t="s">
        <v>8</v>
      </c>
      <c r="S265" s="188"/>
      <c r="T265" s="188"/>
      <c r="U265" s="188"/>
      <c r="V265" s="188"/>
      <c r="W265" s="188"/>
      <c r="X265" s="26"/>
      <c r="Y265" s="40"/>
      <c r="Z265" s="26"/>
      <c r="AA265" s="140">
        <f>AA231</f>
        <v>0</v>
      </c>
      <c r="AB265" s="119"/>
      <c r="AC265" s="127"/>
      <c r="AD265" s="119"/>
      <c r="AE265" s="119"/>
      <c r="AF265" s="119"/>
      <c r="AG265" s="119"/>
      <c r="AH265" s="119"/>
      <c r="AI265" s="127"/>
      <c r="AJ265" s="128" t="e">
        <f>AJ262</f>
        <v>#N/A</v>
      </c>
      <c r="AK265" s="26"/>
      <c r="AL265" s="92" t="s">
        <v>70</v>
      </c>
      <c r="AM265" s="80">
        <v>4</v>
      </c>
    </row>
    <row r="266" spans="2:39" ht="15.75" hidden="1" customHeight="1">
      <c r="B266" s="77"/>
      <c r="C266" s="22" t="str">
        <f>C265</f>
        <v>Maryland</v>
      </c>
      <c r="D266" s="46"/>
      <c r="E266" s="89" t="e">
        <f>IF(VLOOKUP(E55,Losers!$A:$B,2,FALSE)="Y",0,IF(ISBLANK(Results!E55),E$5,IF(E55=Results!E55,E$5,0)))</f>
        <v>#N/A</v>
      </c>
      <c r="F266" s="133"/>
      <c r="G266" s="117"/>
      <c r="H266" s="118"/>
      <c r="I266" s="118"/>
      <c r="J266" s="118"/>
      <c r="K266" s="119"/>
      <c r="L266" s="141"/>
      <c r="M266" s="117"/>
      <c r="N266" s="129"/>
      <c r="O266" s="23"/>
      <c r="P266" s="56"/>
      <c r="Q266" s="23"/>
      <c r="R266" s="188"/>
      <c r="S266" s="188"/>
      <c r="T266" s="188"/>
      <c r="U266" s="188"/>
      <c r="V266" s="188"/>
      <c r="W266" s="188"/>
      <c r="X266" s="26"/>
      <c r="Y266" s="40"/>
      <c r="Z266" s="26"/>
      <c r="AA266" s="140">
        <f>AA232</f>
        <v>0</v>
      </c>
      <c r="AB266" s="119"/>
      <c r="AC266" s="127"/>
      <c r="AD266" s="119"/>
      <c r="AE266" s="119"/>
      <c r="AF266" s="119"/>
      <c r="AG266" s="119"/>
      <c r="AH266" s="119"/>
      <c r="AI266" s="135"/>
      <c r="AJ266" s="89" t="e">
        <f>IF(VLOOKUP(AJ55,Losers!$A:$B,2,FALSE)="Y",0,IF(ISBLANK(Results!AJ55),AJ$5,IF(AJ55=Results!AJ55,AJ$5,0)))</f>
        <v>#N/A</v>
      </c>
      <c r="AK266" s="50"/>
      <c r="AL266" s="28" t="str">
        <f>AL265</f>
        <v>Louisville</v>
      </c>
      <c r="AM266" s="81"/>
    </row>
    <row r="267" spans="2:39" ht="15.75" hidden="1" customHeight="1">
      <c r="B267" s="78">
        <v>13</v>
      </c>
      <c r="C267" s="90" t="s">
        <v>40</v>
      </c>
      <c r="D267" s="23"/>
      <c r="E267" s="118"/>
      <c r="F267" s="118"/>
      <c r="G267" s="117"/>
      <c r="H267" s="118"/>
      <c r="I267" s="118"/>
      <c r="J267" s="118"/>
      <c r="K267" s="119"/>
      <c r="L267" s="141"/>
      <c r="M267" s="14"/>
      <c r="N267" s="140" t="e">
        <f>N233</f>
        <v>#N/A</v>
      </c>
      <c r="O267" s="19"/>
      <c r="P267" s="54"/>
      <c r="Q267" s="19"/>
      <c r="R267" s="23"/>
      <c r="S267" s="16"/>
      <c r="T267" s="16"/>
      <c r="U267" s="16"/>
      <c r="V267" s="26"/>
      <c r="W267" s="26"/>
      <c r="X267" s="26"/>
      <c r="Y267" s="40"/>
      <c r="Z267" s="26"/>
      <c r="AA267" s="140" t="e">
        <f>AA233</f>
        <v>#N/A</v>
      </c>
      <c r="AB267" s="14"/>
      <c r="AC267" s="127"/>
      <c r="AD267" s="119"/>
      <c r="AE267" s="119"/>
      <c r="AF267" s="119"/>
      <c r="AG267" s="119"/>
      <c r="AH267" s="119"/>
      <c r="AI267" s="119"/>
      <c r="AJ267" s="136"/>
      <c r="AK267" s="26"/>
      <c r="AL267" s="93" t="s">
        <v>71</v>
      </c>
      <c r="AM267" s="80">
        <v>13</v>
      </c>
    </row>
    <row r="268" spans="2:39" ht="15.75" hidden="1" customHeight="1">
      <c r="B268" s="79"/>
      <c r="C268" s="25"/>
      <c r="D268" s="23"/>
      <c r="E268" s="118"/>
      <c r="F268" s="118"/>
      <c r="G268" s="117"/>
      <c r="H268" s="118"/>
      <c r="I268" s="118"/>
      <c r="J268" s="118"/>
      <c r="K268" s="204"/>
      <c r="L268" s="141"/>
      <c r="M268" s="142"/>
      <c r="N268" s="89" t="e">
        <f>IF(VLOOKUP(N57,Losers!$A:$B,2,FALSE)="Y",0,IF(ISBLANK(Results!N57),N$5,IF(N57=Results!N57,N$5,0)))</f>
        <v>#N/A</v>
      </c>
      <c r="O268" s="70"/>
      <c r="P268" s="62"/>
      <c r="Q268" s="52"/>
      <c r="R268" s="23"/>
      <c r="S268" s="16"/>
      <c r="T268" s="16"/>
      <c r="U268" s="16"/>
      <c r="V268" s="26"/>
      <c r="W268" s="26"/>
      <c r="X268" s="26"/>
      <c r="Y268" s="68"/>
      <c r="Z268" s="58"/>
      <c r="AA268" s="89" t="e">
        <f>IF(VLOOKUP(AA57,Losers!$A:$B,2,FALSE)="Y",0,IF(ISBLANK(Results!AA57),AA$5,IF(AA57=Results!AA57,AA$5,0)))</f>
        <v>#N/A</v>
      </c>
      <c r="AB268" s="143"/>
      <c r="AC268" s="127"/>
      <c r="AD268" s="204"/>
      <c r="AE268" s="204"/>
      <c r="AF268" s="119"/>
      <c r="AG268" s="119"/>
      <c r="AH268" s="119"/>
      <c r="AI268" s="119"/>
      <c r="AJ268" s="136"/>
      <c r="AK268" s="26"/>
      <c r="AL268" s="42"/>
      <c r="AM268" s="81"/>
    </row>
    <row r="269" spans="2:39" ht="15.75" hidden="1" customHeight="1">
      <c r="B269" s="76">
        <v>6</v>
      </c>
      <c r="C269" s="89" t="s">
        <v>41</v>
      </c>
      <c r="D269" s="23"/>
      <c r="E269" s="118"/>
      <c r="F269" s="118"/>
      <c r="G269" s="117"/>
      <c r="H269" s="118"/>
      <c r="I269" s="118"/>
      <c r="J269" s="118"/>
      <c r="K269" s="204"/>
      <c r="L269" s="141"/>
      <c r="M269" s="117"/>
      <c r="N269" s="119"/>
      <c r="O269" s="26"/>
      <c r="P269" s="26"/>
      <c r="Q269" s="26"/>
      <c r="R269" s="23"/>
      <c r="S269" s="16"/>
      <c r="T269" s="16"/>
      <c r="U269" s="16"/>
      <c r="V269" s="26"/>
      <c r="W269" s="26"/>
      <c r="X269" s="26"/>
      <c r="Y269" s="26"/>
      <c r="Z269" s="26"/>
      <c r="AA269" s="119"/>
      <c r="AB269" s="119"/>
      <c r="AC269" s="127"/>
      <c r="AD269" s="204"/>
      <c r="AE269" s="204"/>
      <c r="AF269" s="119"/>
      <c r="AG269" s="119"/>
      <c r="AH269" s="119"/>
      <c r="AI269" s="119"/>
      <c r="AJ269" s="136"/>
      <c r="AK269" s="26"/>
      <c r="AL269" s="92" t="s">
        <v>72</v>
      </c>
      <c r="AM269" s="80">
        <v>6</v>
      </c>
    </row>
    <row r="270" spans="2:39" ht="15.75" hidden="1" customHeight="1">
      <c r="B270" s="77"/>
      <c r="C270" s="22" t="str">
        <f>C269</f>
        <v>Penn St.</v>
      </c>
      <c r="D270" s="23"/>
      <c r="E270" s="89" t="e">
        <f>IF(VLOOKUP(E59,Losers!$A:$B,2,FALSE)="Y",0,IF(ISBLANK(Results!E59),E$5,IF(E59=Results!E59,E$5,0)))</f>
        <v>#N/A</v>
      </c>
      <c r="F270" s="116"/>
      <c r="G270" s="117"/>
      <c r="H270" s="118"/>
      <c r="I270" s="118"/>
      <c r="J270" s="118"/>
      <c r="K270" s="119"/>
      <c r="L270" s="141"/>
      <c r="M270" s="117"/>
      <c r="N270" s="117"/>
      <c r="O270" s="23"/>
      <c r="P270" s="23"/>
      <c r="Q270" s="23"/>
      <c r="R270" s="167" t="s">
        <v>13</v>
      </c>
      <c r="S270" s="167"/>
      <c r="T270" s="167"/>
      <c r="U270" s="167"/>
      <c r="V270" s="167"/>
      <c r="W270" s="167"/>
      <c r="X270" s="26"/>
      <c r="Y270" s="26"/>
      <c r="Z270" s="26"/>
      <c r="AA270" s="119"/>
      <c r="AB270" s="119"/>
      <c r="AC270" s="127"/>
      <c r="AD270" s="119"/>
      <c r="AE270" s="119"/>
      <c r="AF270" s="119"/>
      <c r="AG270" s="119"/>
      <c r="AH270" s="119"/>
      <c r="AI270" s="120"/>
      <c r="AJ270" s="89" t="e">
        <f>IF(VLOOKUP(AJ59,Losers!$A:$B,2,FALSE)="Y",0,IF(ISBLANK(Results!AJ59),AJ$5,IF(AJ59=Results!AJ59,AJ$5,0)))</f>
        <v>#N/A</v>
      </c>
      <c r="AK270" s="26"/>
      <c r="AL270" s="28" t="str">
        <f>AL269</f>
        <v>Virginia</v>
      </c>
      <c r="AM270" s="81"/>
    </row>
    <row r="271" spans="2:39" ht="15.75" hidden="1" customHeight="1">
      <c r="B271" s="78">
        <v>11</v>
      </c>
      <c r="C271" s="90" t="s">
        <v>42</v>
      </c>
      <c r="D271" s="30"/>
      <c r="E271" s="153"/>
      <c r="F271" s="122"/>
      <c r="G271" s="117"/>
      <c r="H271" s="117"/>
      <c r="I271" s="118"/>
      <c r="J271" s="118"/>
      <c r="K271" s="119"/>
      <c r="L271" s="141"/>
      <c r="M271" s="117"/>
      <c r="N271" s="117"/>
      <c r="O271" s="23"/>
      <c r="P271" s="23"/>
      <c r="Q271" s="23"/>
      <c r="R271" s="23"/>
      <c r="S271" s="16"/>
      <c r="T271" s="16"/>
      <c r="U271" s="16"/>
      <c r="V271" s="26"/>
      <c r="W271" s="26"/>
      <c r="X271" s="26"/>
      <c r="Y271" s="26"/>
      <c r="Z271" s="26"/>
      <c r="AA271" s="119"/>
      <c r="AB271" s="119"/>
      <c r="AC271" s="127"/>
      <c r="AD271" s="119"/>
      <c r="AE271" s="119"/>
      <c r="AF271" s="119"/>
      <c r="AG271" s="119"/>
      <c r="AH271" s="119"/>
      <c r="AI271" s="123"/>
      <c r="AJ271" s="124"/>
      <c r="AK271" s="35"/>
      <c r="AL271" s="93" t="s">
        <v>73</v>
      </c>
      <c r="AM271" s="80">
        <v>11</v>
      </c>
    </row>
    <row r="272" spans="2:39" ht="15.75" hidden="1" customHeight="1">
      <c r="B272" s="79"/>
      <c r="C272" s="25"/>
      <c r="D272" s="23"/>
      <c r="E272" s="129"/>
      <c r="F272" s="126"/>
      <c r="G272" s="117"/>
      <c r="H272" s="89" t="e">
        <f>IF(VLOOKUP(H61,Losers!$A:$B,2,FALSE)="Y",0,IF(ISBLANK(Results!H61),H$5,IF(H61=Results!H61,H$5,0)))</f>
        <v>#N/A</v>
      </c>
      <c r="I272" s="116"/>
      <c r="J272" s="118"/>
      <c r="K272" s="119"/>
      <c r="L272" s="141"/>
      <c r="M272" s="117"/>
      <c r="N272" s="117"/>
      <c r="O272" s="23"/>
      <c r="P272" s="23"/>
      <c r="Q272" s="23"/>
      <c r="R272" s="23"/>
      <c r="S272" s="16"/>
      <c r="T272" s="16"/>
      <c r="U272" s="16"/>
      <c r="V272" s="26"/>
      <c r="W272" s="26"/>
      <c r="X272" s="26"/>
      <c r="Y272" s="26"/>
      <c r="Z272" s="26"/>
      <c r="AA272" s="119"/>
      <c r="AB272" s="119"/>
      <c r="AC272" s="127"/>
      <c r="AD272" s="119"/>
      <c r="AE272" s="119"/>
      <c r="AF272" s="120"/>
      <c r="AG272" s="89" t="e">
        <f>IF(VLOOKUP(AG61,Losers!$A:$B,2,FALSE)="Y",0,IF(ISBLANK(Results!AG61),AG$5,IF(AG61=Results!AG61,AG$5,0)))</f>
        <v>#N/A</v>
      </c>
      <c r="AH272" s="119"/>
      <c r="AI272" s="127"/>
      <c r="AJ272" s="128"/>
      <c r="AK272" s="26"/>
      <c r="AL272" s="42"/>
      <c r="AM272" s="81"/>
    </row>
    <row r="273" spans="2:39" ht="15.75" hidden="1" customHeight="1">
      <c r="B273" s="76">
        <v>3</v>
      </c>
      <c r="C273" s="89" t="s">
        <v>43</v>
      </c>
      <c r="D273" s="23"/>
      <c r="E273" s="129" t="e">
        <f>E270</f>
        <v>#N/A</v>
      </c>
      <c r="F273" s="126"/>
      <c r="G273" s="130"/>
      <c r="H273" s="131"/>
      <c r="I273" s="122"/>
      <c r="J273" s="118"/>
      <c r="K273" s="119"/>
      <c r="L273" s="141"/>
      <c r="M273" s="117"/>
      <c r="N273" s="117"/>
      <c r="O273" s="154" t="s">
        <v>80</v>
      </c>
      <c r="P273" s="154"/>
      <c r="Q273" s="154"/>
      <c r="R273" s="154"/>
      <c r="S273" s="155"/>
      <c r="T273" s="156"/>
      <c r="U273" s="10"/>
      <c r="V273" s="120"/>
      <c r="W273" s="202" t="s">
        <v>84</v>
      </c>
      <c r="X273" s="202"/>
      <c r="Y273" s="202"/>
      <c r="Z273" s="202"/>
      <c r="AA273" s="119"/>
      <c r="AB273" s="119"/>
      <c r="AC273" s="127"/>
      <c r="AD273" s="119"/>
      <c r="AE273" s="119"/>
      <c r="AF273" s="123"/>
      <c r="AG273" s="132"/>
      <c r="AH273" s="132"/>
      <c r="AI273" s="127"/>
      <c r="AJ273" s="128" t="e">
        <f>AJ270</f>
        <v>#N/A</v>
      </c>
      <c r="AK273" s="26"/>
      <c r="AL273" s="92" t="s">
        <v>74</v>
      </c>
      <c r="AM273" s="80">
        <v>3</v>
      </c>
    </row>
    <row r="274" spans="2:39" ht="15.75" hidden="1" customHeight="1">
      <c r="B274" s="77"/>
      <c r="C274" s="22" t="str">
        <f>C273</f>
        <v>Villanova</v>
      </c>
      <c r="D274" s="46"/>
      <c r="E274" s="89" t="e">
        <f>IF(VLOOKUP(E63,Losers!$A:$B,2,FALSE)="Y",0,IF(ISBLANK(Results!E63),E$5,IF(E63=Results!E63,E$5,0)))</f>
        <v>#N/A</v>
      </c>
      <c r="F274" s="133"/>
      <c r="G274" s="14"/>
      <c r="H274" s="14"/>
      <c r="I274" s="126"/>
      <c r="J274" s="118"/>
      <c r="K274" s="128"/>
      <c r="L274" s="141"/>
      <c r="M274" s="117"/>
      <c r="N274" s="117"/>
      <c r="O274" s="14"/>
      <c r="P274" s="14"/>
      <c r="Q274" s="14"/>
      <c r="R274" s="157"/>
      <c r="S274" s="158"/>
      <c r="T274" s="156"/>
      <c r="U274" s="10"/>
      <c r="V274" s="146"/>
      <c r="W274" s="157"/>
      <c r="X274" s="14"/>
      <c r="Y274" s="14"/>
      <c r="Z274" s="14"/>
      <c r="AA274" s="119"/>
      <c r="AB274" s="119"/>
      <c r="AC274" s="127"/>
      <c r="AD274" s="128"/>
      <c r="AE274" s="119"/>
      <c r="AF274" s="127"/>
      <c r="AG274" s="14"/>
      <c r="AH274" s="14"/>
      <c r="AI274" s="135"/>
      <c r="AJ274" s="89" t="e">
        <f>IF(VLOOKUP(AJ63,Losers!$A:$B,2,FALSE)="Y",0,IF(ISBLANK(Results!AJ63),AJ$5,IF(AJ63=Results!AJ63,AJ$5,0)))</f>
        <v>#N/A</v>
      </c>
      <c r="AK274" s="50"/>
      <c r="AL274" s="28" t="str">
        <f>AL273</f>
        <v>Michigan St.</v>
      </c>
      <c r="AM274" s="81"/>
    </row>
    <row r="275" spans="2:39" ht="15.75" hidden="1" customHeight="1">
      <c r="B275" s="78">
        <v>14</v>
      </c>
      <c r="C275" s="90" t="s">
        <v>44</v>
      </c>
      <c r="D275" s="23"/>
      <c r="E275" s="118"/>
      <c r="F275" s="118"/>
      <c r="G275" s="117"/>
      <c r="H275" s="118"/>
      <c r="I275" s="126"/>
      <c r="J275" s="14"/>
      <c r="K275" s="140" t="e">
        <f>K260</f>
        <v>#N/A</v>
      </c>
      <c r="L275" s="139"/>
      <c r="M275" s="117"/>
      <c r="N275" s="117"/>
      <c r="O275" s="154" t="s">
        <v>81</v>
      </c>
      <c r="P275" s="154"/>
      <c r="Q275" s="154"/>
      <c r="R275" s="154"/>
      <c r="S275" s="159"/>
      <c r="T275" s="156"/>
      <c r="U275" s="10"/>
      <c r="V275" s="135"/>
      <c r="W275" s="202" t="s">
        <v>85</v>
      </c>
      <c r="X275" s="202"/>
      <c r="Y275" s="202"/>
      <c r="Z275" s="202"/>
      <c r="AA275" s="119"/>
      <c r="AB275" s="119"/>
      <c r="AC275" s="127"/>
      <c r="AD275" s="140" t="e">
        <f>AD260</f>
        <v>#N/A</v>
      </c>
      <c r="AE275" s="14"/>
      <c r="AF275" s="127"/>
      <c r="AG275" s="118"/>
      <c r="AH275" s="119"/>
      <c r="AI275" s="119"/>
      <c r="AJ275" s="136"/>
      <c r="AK275" s="26"/>
      <c r="AL275" s="93" t="s">
        <v>75</v>
      </c>
      <c r="AM275" s="80">
        <v>14</v>
      </c>
    </row>
    <row r="276" spans="2:39" ht="15.75" hidden="1" customHeight="1">
      <c r="B276" s="79"/>
      <c r="C276" s="25"/>
      <c r="D276" s="23"/>
      <c r="E276" s="118"/>
      <c r="F276" s="118"/>
      <c r="G276" s="117"/>
      <c r="H276" s="118"/>
      <c r="I276" s="126"/>
      <c r="J276" s="147"/>
      <c r="K276" s="89" t="e">
        <f>IF(VLOOKUP(K65,Losers!$A:$B,2,FALSE)="Y",0,IF(ISBLANK(Results!K65),K$5,IF(K65=Results!K65,K$5,0)))</f>
        <v>#N/A</v>
      </c>
      <c r="L276" s="148"/>
      <c r="M276" s="117"/>
      <c r="N276" s="117"/>
      <c r="O276" s="205"/>
      <c r="P276" s="205"/>
      <c r="Q276" s="205"/>
      <c r="R276" s="205"/>
      <c r="S276" s="205"/>
      <c r="T276" s="10"/>
      <c r="U276" s="10"/>
      <c r="V276" s="205"/>
      <c r="W276" s="205"/>
      <c r="X276" s="205"/>
      <c r="Y276" s="205"/>
      <c r="Z276" s="205"/>
      <c r="AA276" s="119"/>
      <c r="AB276" s="119"/>
      <c r="AC276" s="135"/>
      <c r="AD276" s="89" t="e">
        <f>IF(VLOOKUP(AD65,Losers!$A:$B,2,FALSE)="Y",0,IF(ISBLANK(Results!AD65),AD$5,IF(AD65=Results!AD65,AD$5,0)))</f>
        <v>#N/A</v>
      </c>
      <c r="AE276" s="143"/>
      <c r="AF276" s="127"/>
      <c r="AG276" s="118"/>
      <c r="AH276" s="119"/>
      <c r="AI276" s="119"/>
      <c r="AJ276" s="136"/>
      <c r="AK276" s="26"/>
      <c r="AL276" s="42"/>
      <c r="AM276" s="29"/>
    </row>
    <row r="277" spans="2:39" ht="15.75" hidden="1" customHeight="1">
      <c r="B277" s="76">
        <v>7</v>
      </c>
      <c r="C277" s="89" t="s">
        <v>45</v>
      </c>
      <c r="D277" s="23"/>
      <c r="E277" s="118"/>
      <c r="F277" s="118"/>
      <c r="G277" s="117"/>
      <c r="H277" s="118"/>
      <c r="I277" s="126"/>
      <c r="J277" s="118"/>
      <c r="K277" s="119"/>
      <c r="L277" s="119"/>
      <c r="M277" s="117"/>
      <c r="N277" s="117"/>
      <c r="O277" s="14"/>
      <c r="P277" s="14"/>
      <c r="Q277" s="14"/>
      <c r="R277" s="14"/>
      <c r="S277" s="14"/>
      <c r="T277" s="10"/>
      <c r="U277" s="10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27"/>
      <c r="AG277" s="118"/>
      <c r="AH277" s="119"/>
      <c r="AI277" s="119"/>
      <c r="AJ277" s="136"/>
      <c r="AK277" s="26"/>
      <c r="AL277" s="92" t="s">
        <v>76</v>
      </c>
      <c r="AM277" s="80">
        <v>7</v>
      </c>
    </row>
    <row r="278" spans="2:39" ht="15.75" hidden="1" customHeight="1">
      <c r="B278" s="77"/>
      <c r="C278" s="22" t="str">
        <f>C277</f>
        <v>West Virginia</v>
      </c>
      <c r="D278" s="23"/>
      <c r="E278" s="89" t="e">
        <f>IF(VLOOKUP(E67,Losers!$A:$B,2,FALSE)="Y",0,IF(ISBLANK(Results!E67),E$5,IF(E67=Results!E67,E$5,0)))</f>
        <v>#N/A</v>
      </c>
      <c r="F278" s="116"/>
      <c r="G278" s="117"/>
      <c r="H278" s="125"/>
      <c r="I278" s="126"/>
      <c r="J278" s="118"/>
      <c r="K278" s="117"/>
      <c r="L278" s="117"/>
      <c r="M278" s="117"/>
      <c r="N278" s="117"/>
      <c r="O278" s="154" t="s">
        <v>82</v>
      </c>
      <c r="P278" s="154"/>
      <c r="Q278" s="154"/>
      <c r="R278" s="154"/>
      <c r="S278" s="155"/>
      <c r="T278" s="10"/>
      <c r="U278" s="10"/>
      <c r="V278" s="120"/>
      <c r="W278" s="202" t="s">
        <v>86</v>
      </c>
      <c r="X278" s="202"/>
      <c r="Y278" s="202"/>
      <c r="Z278" s="202"/>
      <c r="AA278" s="119"/>
      <c r="AB278" s="119"/>
      <c r="AC278" s="119"/>
      <c r="AD278" s="119"/>
      <c r="AE278" s="119"/>
      <c r="AF278" s="127"/>
      <c r="AG278" s="125"/>
      <c r="AH278" s="119"/>
      <c r="AI278" s="120"/>
      <c r="AJ278" s="89" t="e">
        <f>IF(VLOOKUP(AJ67,Losers!$A:$B,2,FALSE)="Y",0,IF(ISBLANK(Results!AJ67),AJ$5,IF(AJ67=Results!AJ67,AJ$5,0)))</f>
        <v>#N/A</v>
      </c>
      <c r="AK278" s="26"/>
      <c r="AL278" s="28" t="str">
        <f>AL277</f>
        <v>Illinois</v>
      </c>
      <c r="AM278" s="81"/>
    </row>
    <row r="279" spans="2:39" ht="15.75" hidden="1" customHeight="1">
      <c r="B279" s="78">
        <v>10</v>
      </c>
      <c r="C279" s="90" t="s">
        <v>46</v>
      </c>
      <c r="D279" s="30"/>
      <c r="E279" s="153"/>
      <c r="F279" s="122"/>
      <c r="G279" s="14"/>
      <c r="H279" s="140" t="e">
        <f>H272</f>
        <v>#N/A</v>
      </c>
      <c r="I279" s="126"/>
      <c r="J279" s="118"/>
      <c r="K279" s="117"/>
      <c r="L279" s="117"/>
      <c r="M279" s="117"/>
      <c r="N279" s="117"/>
      <c r="O279" s="14"/>
      <c r="P279" s="14"/>
      <c r="Q279" s="14"/>
      <c r="R279" s="157"/>
      <c r="S279" s="158"/>
      <c r="T279" s="156"/>
      <c r="U279" s="10"/>
      <c r="V279" s="146"/>
      <c r="W279" s="157"/>
      <c r="X279" s="14"/>
      <c r="Y279" s="14"/>
      <c r="Z279" s="14"/>
      <c r="AA279" s="119"/>
      <c r="AB279" s="119"/>
      <c r="AC279" s="119"/>
      <c r="AD279" s="119"/>
      <c r="AE279" s="119"/>
      <c r="AF279" s="127"/>
      <c r="AG279" s="140" t="e">
        <f>AG272</f>
        <v>#N/A</v>
      </c>
      <c r="AH279" s="14"/>
      <c r="AI279" s="123"/>
      <c r="AJ279" s="124"/>
      <c r="AK279" s="35"/>
      <c r="AL279" s="93" t="s">
        <v>77</v>
      </c>
      <c r="AM279" s="80">
        <v>10</v>
      </c>
    </row>
    <row r="280" spans="2:39" ht="15.75" hidden="1" customHeight="1">
      <c r="B280" s="79"/>
      <c r="C280" s="25"/>
      <c r="D280" s="23"/>
      <c r="E280" s="129"/>
      <c r="F280" s="126"/>
      <c r="G280" s="142"/>
      <c r="H280" s="89" t="e">
        <f>IF(VLOOKUP(H69,Losers!$A:$B,2,FALSE)="Y",0,IF(ISBLANK(Results!H69),H$5,IF(H69=Results!H69,H$5,0)))</f>
        <v>#N/A</v>
      </c>
      <c r="I280" s="133"/>
      <c r="J280" s="118"/>
      <c r="K280" s="117"/>
      <c r="L280" s="117"/>
      <c r="M280" s="117"/>
      <c r="N280" s="117"/>
      <c r="O280" s="203" t="s">
        <v>83</v>
      </c>
      <c r="P280" s="203"/>
      <c r="Q280" s="203"/>
      <c r="R280" s="203"/>
      <c r="S280" s="159"/>
      <c r="T280" s="156"/>
      <c r="U280" s="10"/>
      <c r="V280" s="135"/>
      <c r="W280" s="202" t="s">
        <v>87</v>
      </c>
      <c r="X280" s="202"/>
      <c r="Y280" s="202"/>
      <c r="Z280" s="202"/>
      <c r="AA280" s="119"/>
      <c r="AB280" s="119"/>
      <c r="AC280" s="119"/>
      <c r="AD280" s="119"/>
      <c r="AE280" s="119"/>
      <c r="AF280" s="135"/>
      <c r="AG280" s="89" t="e">
        <f>IF(VLOOKUP(AG69,Losers!$A:$B,2,FALSE)="Y",0,IF(ISBLANK(Results!AG69),AG$5,IF(AG69=Results!AG69,AG$5,0)))</f>
        <v>#N/A</v>
      </c>
      <c r="AH280" s="143"/>
      <c r="AI280" s="127"/>
      <c r="AJ280" s="128"/>
      <c r="AK280" s="26"/>
      <c r="AL280" s="42"/>
      <c r="AM280" s="81"/>
    </row>
    <row r="281" spans="2:39" ht="15.75" hidden="1" customHeight="1">
      <c r="B281" s="76">
        <v>2</v>
      </c>
      <c r="C281" s="89" t="s">
        <v>47</v>
      </c>
      <c r="D281" s="23"/>
      <c r="E281" s="129" t="e">
        <f>E278</f>
        <v>#N/A</v>
      </c>
      <c r="F281" s="126"/>
      <c r="G281" s="117"/>
      <c r="H281" s="119"/>
      <c r="I281" s="119"/>
      <c r="J281" s="118"/>
      <c r="K281" s="117"/>
      <c r="L281" s="117"/>
      <c r="M281" s="117"/>
      <c r="N281" s="117"/>
      <c r="O281" s="169"/>
      <c r="P281" s="169"/>
      <c r="Q281" s="169"/>
      <c r="R281" s="169"/>
      <c r="S281" s="169"/>
      <c r="T281" s="16"/>
      <c r="U281" s="16"/>
      <c r="V281" s="169"/>
      <c r="W281" s="169"/>
      <c r="X281" s="169"/>
      <c r="Y281" s="169"/>
      <c r="Z281" s="169"/>
      <c r="AA281" s="119"/>
      <c r="AB281" s="119"/>
      <c r="AC281" s="119"/>
      <c r="AD281" s="119"/>
      <c r="AE281" s="119"/>
      <c r="AF281" s="119"/>
      <c r="AG281" s="119"/>
      <c r="AH281" s="119"/>
      <c r="AI281" s="127"/>
      <c r="AJ281" s="128" t="e">
        <f>AJ278</f>
        <v>#N/A</v>
      </c>
      <c r="AK281" s="26"/>
      <c r="AL281" s="92" t="s">
        <v>78</v>
      </c>
      <c r="AM281" s="80">
        <v>2</v>
      </c>
    </row>
    <row r="282" spans="2:39" ht="15.75" hidden="1" customHeight="1">
      <c r="B282" s="77"/>
      <c r="C282" s="22" t="str">
        <f>C281</f>
        <v>Florida St</v>
      </c>
      <c r="D282" s="46"/>
      <c r="E282" s="89" t="e">
        <f>IF(VLOOKUP(E71,Losers!$A:$B,2,FALSE)="Y",0,IF(ISBLANK(Results!E71),E$5,IF(E71=Results!E71,E$5,0)))</f>
        <v>#N/A</v>
      </c>
      <c r="F282" s="133"/>
      <c r="G282" s="117"/>
      <c r="H282" s="118"/>
      <c r="I282" s="118"/>
      <c r="J282" s="118"/>
      <c r="K282" s="117"/>
      <c r="L282" s="117"/>
      <c r="M282" s="117"/>
      <c r="N282" s="117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19"/>
      <c r="AB282" s="119"/>
      <c r="AC282" s="119"/>
      <c r="AD282" s="119"/>
      <c r="AE282" s="119"/>
      <c r="AF282" s="119"/>
      <c r="AG282" s="119"/>
      <c r="AH282" s="119"/>
      <c r="AI282" s="135"/>
      <c r="AJ282" s="89" t="e">
        <f>IF(VLOOKUP(AJ71,Losers!$A:$B,2,FALSE)="Y",0,IF(ISBLANK(Results!AJ71),AJ$5,IF(AJ71=Results!AJ71,AJ$5,0)))</f>
        <v>#N/A</v>
      </c>
      <c r="AK282" s="50"/>
      <c r="AL282" s="28" t="str">
        <f>AL281</f>
        <v>Creighton</v>
      </c>
      <c r="AM282" s="81"/>
    </row>
    <row r="283" spans="2:39" ht="15.75" hidden="1" customHeight="1">
      <c r="B283" s="78">
        <v>15</v>
      </c>
      <c r="C283" s="90" t="s">
        <v>48</v>
      </c>
      <c r="D283" s="23"/>
      <c r="E283" s="25"/>
      <c r="F283" s="25"/>
      <c r="G283" s="23"/>
      <c r="H283" s="25"/>
      <c r="I283" s="25"/>
      <c r="J283" s="25"/>
      <c r="K283" s="23"/>
      <c r="L283" s="23"/>
      <c r="M283" s="23"/>
      <c r="N283" s="25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4"/>
      <c r="AA283" s="26"/>
      <c r="AB283" s="26"/>
      <c r="AC283" s="26"/>
      <c r="AD283" s="26"/>
      <c r="AE283" s="26"/>
      <c r="AF283" s="26"/>
      <c r="AG283" s="26"/>
      <c r="AH283" s="26"/>
      <c r="AI283" s="26"/>
      <c r="AJ283" s="42"/>
      <c r="AK283" s="26"/>
      <c r="AL283" s="93" t="s">
        <v>79</v>
      </c>
      <c r="AM283" s="80">
        <v>15</v>
      </c>
    </row>
    <row r="284" spans="2:39" ht="15.75" hidden="1" customHeight="1">
      <c r="B284" s="112"/>
      <c r="C284" s="6"/>
      <c r="D284" s="16"/>
      <c r="E284" s="18"/>
      <c r="F284" s="18"/>
      <c r="G284" s="16"/>
      <c r="H284" s="18"/>
      <c r="I284" s="18"/>
      <c r="J284" s="18"/>
      <c r="K284" s="16"/>
      <c r="L284" s="16"/>
      <c r="M284" s="16"/>
      <c r="N284" s="87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  <c r="AA284" s="88"/>
      <c r="AB284" s="16"/>
      <c r="AC284" s="16"/>
      <c r="AD284" s="16"/>
      <c r="AE284" s="16"/>
      <c r="AF284" s="16"/>
      <c r="AG284" s="16"/>
      <c r="AH284" s="16"/>
      <c r="AI284" s="16"/>
      <c r="AJ284" s="18"/>
      <c r="AK284" s="16"/>
      <c r="AL284" s="6"/>
      <c r="AM284" s="112"/>
    </row>
    <row r="285" spans="2:39" ht="15.75" hidden="1" customHeight="1">
      <c r="B285" s="11"/>
      <c r="C285" s="12"/>
      <c r="D285" s="10"/>
      <c r="E285" s="13"/>
      <c r="F285" s="13"/>
      <c r="G285" s="10"/>
      <c r="H285" s="13"/>
      <c r="I285" s="13"/>
      <c r="J285" s="13"/>
      <c r="K285" s="10"/>
      <c r="L285" s="10"/>
      <c r="M285" s="10"/>
      <c r="N285" s="88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  <c r="AA285" s="88"/>
      <c r="AB285" s="10"/>
      <c r="AC285" s="10"/>
      <c r="AD285" s="10"/>
      <c r="AE285" s="10"/>
      <c r="AF285" s="10"/>
      <c r="AG285" s="10"/>
      <c r="AH285" s="10"/>
      <c r="AI285" s="10"/>
      <c r="AJ285" s="13"/>
      <c r="AK285" s="10"/>
      <c r="AL285" s="12"/>
      <c r="AM285" s="11"/>
    </row>
    <row r="286" spans="2:39" ht="15.75" hidden="1" customHeight="1">
      <c r="C286" s="160" t="s">
        <v>0</v>
      </c>
      <c r="D286" s="15"/>
      <c r="E286" s="15" t="e">
        <f>SUM(E282,E278,E274,E270,E266,E262,E258,E254,E247,E243,E239,E235,E231,E227,E223,E219,AJ219,AJ223,AJ227,AJ231,AJ235,AJ239,AJ243,AJ247,AJ254,AJ258,AJ262,AJ266,AJ270,AJ274,AJ278,AJ282)</f>
        <v>#N/A</v>
      </c>
    </row>
    <row r="287" spans="2:39" ht="15.75" hidden="1" customHeight="1">
      <c r="C287" s="160" t="s">
        <v>1</v>
      </c>
      <c r="D287" s="15"/>
      <c r="E287" s="15" t="e">
        <f>SUM(H280,H272,H264,H256,H245,H237,H229,H221,AG221,AG229,AG237,AG245,AG256,AG264,AG272,AG280)</f>
        <v>#N/A</v>
      </c>
    </row>
    <row r="288" spans="2:39" ht="15.75" hidden="1" customHeight="1">
      <c r="C288" s="160" t="s">
        <v>2</v>
      </c>
      <c r="D288" s="15"/>
      <c r="E288" s="15" t="e">
        <f>SUM(K276,K260,K241,K225,AD225,AD241,AD260,AD276)</f>
        <v>#N/A</v>
      </c>
    </row>
    <row r="289" spans="3:5" ht="15.75" hidden="1" customHeight="1">
      <c r="C289" s="160" t="s">
        <v>3</v>
      </c>
      <c r="D289" s="15"/>
      <c r="E289" s="15" t="e">
        <f>SUM(N268,N233,AA233,AA268)</f>
        <v>#N/A</v>
      </c>
    </row>
    <row r="290" spans="3:5" ht="15.75" hidden="1" customHeight="1">
      <c r="C290" s="160" t="s">
        <v>96</v>
      </c>
      <c r="D290" s="15"/>
      <c r="E290" s="15" t="e">
        <f>SUM(O250,W250)</f>
        <v>#N/A</v>
      </c>
    </row>
    <row r="291" spans="3:5" ht="15.75" hidden="1" customHeight="1">
      <c r="C291" s="160" t="s">
        <v>5</v>
      </c>
      <c r="D291" s="15"/>
      <c r="E291" s="15" t="e">
        <f>R255</f>
        <v>#N/A</v>
      </c>
    </row>
    <row r="292" spans="3:5" ht="15.75" hidden="1" customHeight="1">
      <c r="C292" s="160" t="s">
        <v>97</v>
      </c>
      <c r="D292" s="15"/>
      <c r="E292" s="15" t="e">
        <f>SUM(E286:E291)</f>
        <v>#N/A</v>
      </c>
    </row>
    <row r="293" spans="3:5" ht="15.75" hidden="1" customHeight="1"/>
    <row r="294" spans="3:5" ht="15.75" hidden="1" customHeight="1"/>
    <row r="295" spans="3:5" ht="15.75" hidden="1" customHeight="1"/>
    <row r="296" spans="3:5" ht="15.75" hidden="1" customHeight="1"/>
    <row r="297" spans="3:5" ht="15.75" hidden="1" customHeight="1"/>
    <row r="298" spans="3:5" ht="15.75" hidden="1" customHeight="1"/>
    <row r="299" spans="3:5" ht="15.75" hidden="1" customHeight="1"/>
    <row r="300" spans="3:5" ht="15.75" hidden="1" customHeight="1"/>
    <row r="301" spans="3:5" ht="15.75" hidden="1" customHeight="1"/>
    <row r="302" spans="3:5" ht="15.75" hidden="1" customHeight="1"/>
    <row r="303" spans="3:5" ht="15.75" hidden="1" customHeight="1"/>
    <row r="304" spans="3:5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</sheetData>
  <sheetProtection algorithmName="SHA-512" hashValue="OWsGEXwT6ZtLjt0WluXyi+UT9B+rnL5IrGPfJzTfAkPhGu/4hsqfgPPC4AGFQa3jkOHZ733z5AUlf5VkSRc7yg==" saltValue="mHSrYQol/1uI87uCwGlq2g==" spinCount="100000" sheet="1" objects="1" scenarios="1"/>
  <dataConsolidate/>
  <mergeCells count="79">
    <mergeCell ref="AL39:AM41"/>
    <mergeCell ref="K57:K58"/>
    <mergeCell ref="AD57:AE58"/>
    <mergeCell ref="A1:AN2"/>
    <mergeCell ref="R44:W45"/>
    <mergeCell ref="K22:K23"/>
    <mergeCell ref="AD22:AD23"/>
    <mergeCell ref="B3:C3"/>
    <mergeCell ref="R3:W3"/>
    <mergeCell ref="AL4:AM4"/>
    <mergeCell ref="AL3:AM3"/>
    <mergeCell ref="B4:C4"/>
    <mergeCell ref="R4:W4"/>
    <mergeCell ref="R59:W59"/>
    <mergeCell ref="W64:Z64"/>
    <mergeCell ref="R54:W55"/>
    <mergeCell ref="W62:Z62"/>
    <mergeCell ref="C39:E41"/>
    <mergeCell ref="O39:R40"/>
    <mergeCell ref="W39:Z40"/>
    <mergeCell ref="S51:V53"/>
    <mergeCell ref="S50:V50"/>
    <mergeCell ref="R46:W47"/>
    <mergeCell ref="O72:Z74"/>
    <mergeCell ref="V70:Z70"/>
    <mergeCell ref="O70:S70"/>
    <mergeCell ref="O65:S65"/>
    <mergeCell ref="V65:Z65"/>
    <mergeCell ref="O69:R69"/>
    <mergeCell ref="W69:Z69"/>
    <mergeCell ref="W67:Z67"/>
    <mergeCell ref="K154:K155"/>
    <mergeCell ref="AD154:AD155"/>
    <mergeCell ref="C171:E173"/>
    <mergeCell ref="O171:R172"/>
    <mergeCell ref="W171:Z172"/>
    <mergeCell ref="AL171:AM173"/>
    <mergeCell ref="R176:W177"/>
    <mergeCell ref="R178:W179"/>
    <mergeCell ref="S182:V182"/>
    <mergeCell ref="S183:V185"/>
    <mergeCell ref="R186:W187"/>
    <mergeCell ref="K189:K190"/>
    <mergeCell ref="AD189:AE190"/>
    <mergeCell ref="R191:W191"/>
    <mergeCell ref="W194:Z194"/>
    <mergeCell ref="W196:Z196"/>
    <mergeCell ref="O197:S197"/>
    <mergeCell ref="V197:Z197"/>
    <mergeCell ref="W199:Z199"/>
    <mergeCell ref="O201:R201"/>
    <mergeCell ref="W201:Z201"/>
    <mergeCell ref="O202:S202"/>
    <mergeCell ref="V202:Z202"/>
    <mergeCell ref="O204:Z206"/>
    <mergeCell ref="K233:K234"/>
    <mergeCell ref="AD233:AD234"/>
    <mergeCell ref="C250:E252"/>
    <mergeCell ref="O250:R251"/>
    <mergeCell ref="W250:Z251"/>
    <mergeCell ref="AL250:AM252"/>
    <mergeCell ref="R255:W256"/>
    <mergeCell ref="R257:W258"/>
    <mergeCell ref="S261:V261"/>
    <mergeCell ref="S262:V264"/>
    <mergeCell ref="R265:W266"/>
    <mergeCell ref="K268:K269"/>
    <mergeCell ref="AD268:AE269"/>
    <mergeCell ref="R270:W270"/>
    <mergeCell ref="W273:Z273"/>
    <mergeCell ref="W275:Z275"/>
    <mergeCell ref="O276:S276"/>
    <mergeCell ref="V276:Z276"/>
    <mergeCell ref="O283:Z285"/>
    <mergeCell ref="W278:Z278"/>
    <mergeCell ref="O280:R280"/>
    <mergeCell ref="W280:Z280"/>
    <mergeCell ref="O281:S281"/>
    <mergeCell ref="V281:Z281"/>
  </mergeCells>
  <dataValidations count="16">
    <dataValidation type="list" allowBlank="1" showInputMessage="1" showErrorMessage="1" sqref="AJ8 AJ71 AJ67 AJ63 AJ59 AJ55 AJ51 AJ47 AJ43 AJ36 AJ32 AJ28 AJ24 AJ20 AJ16 AJ12">
      <formula1>AL8:AL9</formula1>
    </dataValidation>
    <dataValidation type="list" allowBlank="1" showInputMessage="1" showErrorMessage="1" sqref="E16 E43 E8 E63 E55 E47 E36 E28 E20 E71 E67 E59 E51 E12 E32 E24">
      <formula1>C8:C9</formula1>
    </dataValidation>
    <dataValidation type="list" allowBlank="1" showInputMessage="1" showErrorMessage="1" sqref="H18 H69 H26 H10 H34 H45 H53 H61">
      <formula1>E11:E12</formula1>
    </dataValidation>
    <dataValidation type="list" allowBlank="1" showInputMessage="1" showErrorMessage="1" sqref="N57 N22">
      <formula1>K29:K30</formula1>
    </dataValidation>
    <dataValidation type="list" allowBlank="1" showInputMessage="1" showErrorMessage="1" sqref="AG10 AG69 AG61 AG53 AG45 AG34 AG26 AG18">
      <formula1>AJ11:AJ12</formula1>
    </dataValidation>
    <dataValidation type="list" allowBlank="1" showInputMessage="1" showErrorMessage="1" sqref="AD14 AD65 AD49 AD30">
      <formula1>AG17:AG18</formula1>
    </dataValidation>
    <dataValidation type="list" allowBlank="1" showInputMessage="1" showErrorMessage="1" sqref="K65 K14 K30 K49">
      <formula1>H17:H18</formula1>
    </dataValidation>
    <dataValidation type="list" allowBlank="1" showInputMessage="1" showErrorMessage="1" sqref="AA22 AA57">
      <formula1>AD29:AD30</formula1>
    </dataValidation>
    <dataValidation type="list" allowBlank="1" showInputMessage="1" showErrorMessage="1" sqref="R39:R40">
      <formula1>O56:O57</formula1>
    </dataValidation>
    <dataValidation type="list" allowBlank="1" showInputMessage="1" showErrorMessage="1" sqref="O39:P40">
      <formula1>N56:N57</formula1>
    </dataValidation>
    <dataValidation type="list" allowBlank="1" showInputMessage="1" showErrorMessage="1" sqref="Q39:Q40">
      <formula1>O56:O57</formula1>
    </dataValidation>
    <dataValidation type="list" allowBlank="1" showInputMessage="1" showErrorMessage="1" sqref="W39:X40">
      <formula1>AA56:AA57</formula1>
    </dataValidation>
    <dataValidation type="list" allowBlank="1" showInputMessage="1" showErrorMessage="1" sqref="Y39:Y40">
      <formula1>AB56:AB57</formula1>
    </dataValidation>
    <dataValidation type="list" allowBlank="1" showInputMessage="1" showErrorMessage="1" sqref="Z39:Z40">
      <formula1>#REF!</formula1>
    </dataValidation>
    <dataValidation type="list" allowBlank="1" showInputMessage="1" showErrorMessage="1" sqref="R44:W45">
      <formula1>$T$35:$T$36</formula1>
    </dataValidation>
    <dataValidation type="whole" operator="greaterThan" allowBlank="1" showInputMessage="1" showErrorMessage="1" error="Must be a number greater than 0" sqref="S51:V53">
      <formula1>0</formula1>
    </dataValidation>
  </dataValidations>
  <pageMargins left="0.09" right="0" top="0" bottom="0" header="0" footer="0"/>
  <pageSetup scale="47" fitToWidth="0" orientation="landscape" r:id="rId1"/>
  <ignoredErrors>
    <ignoredError sqref="F4:G4 I4:J4 L4:M4 O4:Q4 S4:Z4 AB4:AC4 AE4:AF4 AH4:AI4 AK4" twoDigitTextYea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33" id="{3A63A863-320E-4D89-B8C1-11E61777B1B0}">
            <xm:f>VLOOKUP(E8,Losers!$A:$B,2,FALSE)="Y"</xm:f>
            <x14:dxf>
              <font>
                <strike/>
                <color rgb="FFFF0000"/>
              </font>
            </x14:dxf>
          </x14:cfRule>
          <xm:sqref>E8</xm:sqref>
        </x14:conditionalFormatting>
        <x14:conditionalFormatting xmlns:xm="http://schemas.microsoft.com/office/excel/2006/main">
          <x14:cfRule type="expression" priority="432" id="{B09A3600-7F73-48D8-B039-C89DC15DA294}">
            <xm:f>VLOOKUP(E12,Losers!$A:$B,2,FALSE)="Y"</xm:f>
            <x14:dxf>
              <font>
                <strike/>
                <color rgb="FFFF0000"/>
              </font>
            </x14:dxf>
          </x14:cfRule>
          <xm:sqref>E12</xm:sqref>
        </x14:conditionalFormatting>
        <x14:conditionalFormatting xmlns:xm="http://schemas.microsoft.com/office/excel/2006/main">
          <x14:cfRule type="expression" priority="431" id="{DEBC8543-3FB9-482F-92B3-84CEA630EF16}">
            <xm:f>VLOOKUP(E16,Losers!$A:$B,2,FALSE)="Y"</xm:f>
            <x14:dxf>
              <font>
                <strike/>
                <color rgb="FFFF0000"/>
              </font>
            </x14:dxf>
          </x14:cfRule>
          <xm:sqref>E16</xm:sqref>
        </x14:conditionalFormatting>
        <x14:conditionalFormatting xmlns:xm="http://schemas.microsoft.com/office/excel/2006/main">
          <x14:cfRule type="expression" priority="430" id="{C6F486A9-8645-40F8-9E30-2601EAC4F85E}">
            <xm:f>VLOOKUP(E20,Losers!$A:$B,2,FALSE)="Y"</xm:f>
            <x14:dxf>
              <font>
                <strike/>
                <color rgb="FFFF0000"/>
              </font>
            </x14:dxf>
          </x14:cfRule>
          <xm:sqref>E20</xm:sqref>
        </x14:conditionalFormatting>
        <x14:conditionalFormatting xmlns:xm="http://schemas.microsoft.com/office/excel/2006/main">
          <x14:cfRule type="expression" priority="429" id="{23C8E2A1-F58E-4928-8FCB-1660FBB16B8E}">
            <xm:f>VLOOKUP(E24,Losers!$A:$B,2,FALSE)="Y"</xm:f>
            <x14:dxf>
              <font>
                <strike/>
                <color rgb="FFFF0000"/>
              </font>
            </x14:dxf>
          </x14:cfRule>
          <xm:sqref>E24</xm:sqref>
        </x14:conditionalFormatting>
        <x14:conditionalFormatting xmlns:xm="http://schemas.microsoft.com/office/excel/2006/main">
          <x14:cfRule type="expression" priority="428" id="{43D7CB2A-319B-4BE9-A699-C9DA919B9AE9}">
            <xm:f>VLOOKUP(E28,Losers!$A:$B,2,FALSE)="Y"</xm:f>
            <x14:dxf>
              <font>
                <strike/>
                <color rgb="FFFF0000"/>
              </font>
            </x14:dxf>
          </x14:cfRule>
          <xm:sqref>E28</xm:sqref>
        </x14:conditionalFormatting>
        <x14:conditionalFormatting xmlns:xm="http://schemas.microsoft.com/office/excel/2006/main">
          <x14:cfRule type="expression" priority="427" id="{CBBDAB15-A893-4A29-B203-E7BA7BF04B62}">
            <xm:f>VLOOKUP(E32,Losers!$A:$B,2,FALSE)="Y"</xm:f>
            <x14:dxf>
              <font>
                <strike/>
                <color rgb="FFFF0000"/>
              </font>
            </x14:dxf>
          </x14:cfRule>
          <xm:sqref>E32</xm:sqref>
        </x14:conditionalFormatting>
        <x14:conditionalFormatting xmlns:xm="http://schemas.microsoft.com/office/excel/2006/main">
          <x14:cfRule type="expression" priority="426" id="{F8EDA5FD-54A8-4EC3-B60D-458F468081C7}">
            <xm:f>VLOOKUP(E36,Losers!$A:$B,2,FALSE)="Y"</xm:f>
            <x14:dxf>
              <font>
                <strike/>
                <color rgb="FFFF0000"/>
              </font>
            </x14:dxf>
          </x14:cfRule>
          <xm:sqref>E36</xm:sqref>
        </x14:conditionalFormatting>
        <x14:conditionalFormatting xmlns:xm="http://schemas.microsoft.com/office/excel/2006/main">
          <x14:cfRule type="expression" priority="425" id="{9A6DAD9A-BEA5-4B36-8BCA-4DF4BC2DCB3D}">
            <xm:f>VLOOKUP(E43,Losers!$A:$B,2,FALSE)="Y"</xm:f>
            <x14:dxf>
              <font>
                <strike/>
                <color rgb="FFFF0000"/>
              </font>
            </x14:dxf>
          </x14:cfRule>
          <xm:sqref>E43</xm:sqref>
        </x14:conditionalFormatting>
        <x14:conditionalFormatting xmlns:xm="http://schemas.microsoft.com/office/excel/2006/main">
          <x14:cfRule type="expression" priority="424" id="{AC0BA4AA-EFDC-4AB3-A6E2-BA2A83CEF193}">
            <xm:f>VLOOKUP(E47,Losers!$A:$B,2,FALSE)="Y"</xm:f>
            <x14:dxf>
              <font>
                <strike/>
                <color rgb="FFFF0000"/>
              </font>
            </x14:dxf>
          </x14:cfRule>
          <xm:sqref>E47</xm:sqref>
        </x14:conditionalFormatting>
        <x14:conditionalFormatting xmlns:xm="http://schemas.microsoft.com/office/excel/2006/main">
          <x14:cfRule type="expression" priority="423" id="{7EF7A0C9-C815-45D8-998D-255018DE2758}">
            <xm:f>VLOOKUP(E51,Losers!$A:$B,2,FALSE)="Y"</xm:f>
            <x14:dxf>
              <font>
                <strike/>
                <color rgb="FFFF0000"/>
              </font>
            </x14:dxf>
          </x14:cfRule>
          <xm:sqref>E51</xm:sqref>
        </x14:conditionalFormatting>
        <x14:conditionalFormatting xmlns:xm="http://schemas.microsoft.com/office/excel/2006/main">
          <x14:cfRule type="expression" priority="422" id="{823C5D0D-39C9-4ED7-BB28-12E7AE2D7DF0}">
            <xm:f>VLOOKUP(E55,Losers!$A:$B,2,FALSE)="Y"</xm:f>
            <x14:dxf>
              <font>
                <strike/>
                <color rgb="FFFF0000"/>
              </font>
            </x14:dxf>
          </x14:cfRule>
          <xm:sqref>E55</xm:sqref>
        </x14:conditionalFormatting>
        <x14:conditionalFormatting xmlns:xm="http://schemas.microsoft.com/office/excel/2006/main">
          <x14:cfRule type="expression" priority="421" id="{C946FB6F-5405-44E1-B5DA-56669F205C80}">
            <xm:f>VLOOKUP(E59,Losers!$A:$B,2,FALSE)="Y"</xm:f>
            <x14:dxf>
              <font>
                <strike/>
                <color rgb="FFFF0000"/>
              </font>
            </x14:dxf>
          </x14:cfRule>
          <xm:sqref>E59</xm:sqref>
        </x14:conditionalFormatting>
        <x14:conditionalFormatting xmlns:xm="http://schemas.microsoft.com/office/excel/2006/main">
          <x14:cfRule type="expression" priority="420" id="{3C0DBDC2-21E1-4433-BAA9-550238259130}">
            <xm:f>VLOOKUP(E63,Losers!$A:$B,2,FALSE)="Y"</xm:f>
            <x14:dxf>
              <font>
                <strike/>
                <color rgb="FFFF0000"/>
              </font>
            </x14:dxf>
          </x14:cfRule>
          <xm:sqref>E63</xm:sqref>
        </x14:conditionalFormatting>
        <x14:conditionalFormatting xmlns:xm="http://schemas.microsoft.com/office/excel/2006/main">
          <x14:cfRule type="expression" priority="419" id="{E0F7F4E7-ECF1-4B07-9C1C-076A50A78467}">
            <xm:f>VLOOKUP(E67,Losers!$A:$B,2,FALSE)="Y"</xm:f>
            <x14:dxf>
              <font>
                <strike/>
                <color rgb="FFFF0000"/>
              </font>
            </x14:dxf>
          </x14:cfRule>
          <xm:sqref>E67</xm:sqref>
        </x14:conditionalFormatting>
        <x14:conditionalFormatting xmlns:xm="http://schemas.microsoft.com/office/excel/2006/main">
          <x14:cfRule type="expression" priority="418" id="{1946C219-BFAD-4B13-A2CA-D8C5CA714F7D}">
            <xm:f>VLOOKUP(E71,Losers!$A:$B,2,FALSE)="Y"</xm:f>
            <x14:dxf>
              <font>
                <strike/>
                <color rgb="FFFF0000"/>
              </font>
            </x14:dxf>
          </x14:cfRule>
          <xm:sqref>E71</xm:sqref>
        </x14:conditionalFormatting>
        <x14:conditionalFormatting xmlns:xm="http://schemas.microsoft.com/office/excel/2006/main">
          <x14:cfRule type="expression" priority="417" id="{9ECC0ED4-7DC9-42EE-8711-66A718A4C03E}">
            <xm:f>VLOOKUP(H69,Losers!$A:$B,2,FALSE)="Y"</xm:f>
            <x14:dxf>
              <font>
                <strike/>
                <color rgb="FFFF0000"/>
              </font>
            </x14:dxf>
          </x14:cfRule>
          <xm:sqref>H69</xm:sqref>
        </x14:conditionalFormatting>
        <x14:conditionalFormatting xmlns:xm="http://schemas.microsoft.com/office/excel/2006/main">
          <x14:cfRule type="expression" priority="416" id="{3AB033CD-A634-4886-8A8E-2414CCDB0C0A}">
            <xm:f>VLOOKUP(H61,Losers!$A:$B,2,FALSE)="Y"</xm:f>
            <x14:dxf>
              <font>
                <strike/>
                <color rgb="FFFF0000"/>
              </font>
            </x14:dxf>
          </x14:cfRule>
          <xm:sqref>H61</xm:sqref>
        </x14:conditionalFormatting>
        <x14:conditionalFormatting xmlns:xm="http://schemas.microsoft.com/office/excel/2006/main">
          <x14:cfRule type="expression" priority="415" id="{B6DD0C6A-D5AC-45B9-8EDB-A8BDEEC211DB}">
            <xm:f>VLOOKUP(H53,Losers!$A:$B,2,FALSE)="Y"</xm:f>
            <x14:dxf>
              <font>
                <strike/>
                <color rgb="FFFF0000"/>
              </font>
            </x14:dxf>
          </x14:cfRule>
          <xm:sqref>H53</xm:sqref>
        </x14:conditionalFormatting>
        <x14:conditionalFormatting xmlns:xm="http://schemas.microsoft.com/office/excel/2006/main">
          <x14:cfRule type="expression" priority="414" id="{0626104F-0E6D-40B2-9F01-4898D66AE228}">
            <xm:f>VLOOKUP(H45,Losers!$A:$B,2,FALSE)="Y"</xm:f>
            <x14:dxf>
              <font>
                <strike/>
                <color rgb="FFFF0000"/>
              </font>
            </x14:dxf>
          </x14:cfRule>
          <xm:sqref>H45</xm:sqref>
        </x14:conditionalFormatting>
        <x14:conditionalFormatting xmlns:xm="http://schemas.microsoft.com/office/excel/2006/main">
          <x14:cfRule type="expression" priority="413" id="{995FE15C-9C80-42B5-864A-DDAB482A4FCA}">
            <xm:f>VLOOKUP(H34,Losers!$A:$B,2,FALSE)="Y"</xm:f>
            <x14:dxf>
              <font>
                <strike/>
                <color rgb="FFFF0000"/>
              </font>
            </x14:dxf>
          </x14:cfRule>
          <xm:sqref>H34</xm:sqref>
        </x14:conditionalFormatting>
        <x14:conditionalFormatting xmlns:xm="http://schemas.microsoft.com/office/excel/2006/main">
          <x14:cfRule type="expression" priority="412" id="{C28D67B9-6E11-4CCB-94B8-2CC5C92ABCD0}">
            <xm:f>VLOOKUP(H26,Losers!$A:$B,2,FALSE)="Y"</xm:f>
            <x14:dxf>
              <font>
                <strike/>
                <color rgb="FFFF0000"/>
              </font>
            </x14:dxf>
          </x14:cfRule>
          <xm:sqref>H26</xm:sqref>
        </x14:conditionalFormatting>
        <x14:conditionalFormatting xmlns:xm="http://schemas.microsoft.com/office/excel/2006/main">
          <x14:cfRule type="expression" priority="411" id="{1985FD48-8DE8-4737-89D7-43E58A909AF6}">
            <xm:f>VLOOKUP(H18,Losers!$A:$B,2,FALSE)="Y"</xm:f>
            <x14:dxf>
              <font>
                <strike/>
                <color rgb="FFFF0000"/>
              </font>
            </x14:dxf>
          </x14:cfRule>
          <xm:sqref>H18</xm:sqref>
        </x14:conditionalFormatting>
        <x14:conditionalFormatting xmlns:xm="http://schemas.microsoft.com/office/excel/2006/main">
          <x14:cfRule type="expression" priority="410" id="{44C02376-7233-48EE-977E-F2ADD0100F84}">
            <xm:f>VLOOKUP(H10,Losers!$A:$B,2,FALSE)="Y"</xm:f>
            <x14:dxf>
              <font>
                <strike/>
                <color rgb="FFFF0000"/>
              </font>
            </x14:dxf>
          </x14:cfRule>
          <xm:sqref>H10</xm:sqref>
        </x14:conditionalFormatting>
        <x14:conditionalFormatting xmlns:xm="http://schemas.microsoft.com/office/excel/2006/main">
          <x14:cfRule type="expression" priority="409" id="{C44469EB-6996-4607-B16C-F4908400AC3E}">
            <xm:f>VLOOKUP(K14,Losers!$A:$B,2,FALSE)="Y"</xm:f>
            <x14:dxf>
              <font>
                <strike/>
                <color rgb="FFFF0000"/>
              </font>
            </x14:dxf>
          </x14:cfRule>
          <xm:sqref>K14</xm:sqref>
        </x14:conditionalFormatting>
        <x14:conditionalFormatting xmlns:xm="http://schemas.microsoft.com/office/excel/2006/main">
          <x14:cfRule type="expression" priority="408" id="{0B782E84-0EAB-4DFA-BC67-6AEB6D650C6A}">
            <xm:f>VLOOKUP(K30,Losers!$A:$B,2,FALSE)="Y"</xm:f>
            <x14:dxf>
              <font>
                <strike/>
                <color rgb="FFFF0000"/>
              </font>
            </x14:dxf>
          </x14:cfRule>
          <xm:sqref>K30</xm:sqref>
        </x14:conditionalFormatting>
        <x14:conditionalFormatting xmlns:xm="http://schemas.microsoft.com/office/excel/2006/main">
          <x14:cfRule type="expression" priority="407" id="{CF99C41D-3E30-4794-8BB6-C5A7C727DE59}">
            <xm:f>VLOOKUP(N22,Losers!$A:$B,2,FALSE)="Y"</xm:f>
            <x14:dxf>
              <font>
                <strike/>
                <color rgb="FFFF0000"/>
              </font>
            </x14:dxf>
          </x14:cfRule>
          <xm:sqref>N22</xm:sqref>
        </x14:conditionalFormatting>
        <x14:conditionalFormatting xmlns:xm="http://schemas.microsoft.com/office/excel/2006/main">
          <x14:cfRule type="expression" priority="406" id="{79B22032-04B1-4617-AE03-EF494486D30B}">
            <xm:f>VLOOKUP(K49,Losers!$A:$B,2,FALSE)="Y"</xm:f>
            <x14:dxf>
              <font>
                <strike/>
                <color rgb="FFFF0000"/>
              </font>
            </x14:dxf>
          </x14:cfRule>
          <xm:sqref>K49</xm:sqref>
        </x14:conditionalFormatting>
        <x14:conditionalFormatting xmlns:xm="http://schemas.microsoft.com/office/excel/2006/main">
          <x14:cfRule type="expression" priority="405" id="{AA5EA8A3-D77D-4EAF-9199-072D23462FAF}">
            <xm:f>VLOOKUP(K65,Losers!$A:$B,2,FALSE)="Y"</xm:f>
            <x14:dxf>
              <font>
                <strike/>
                <color rgb="FFFF0000"/>
              </font>
            </x14:dxf>
          </x14:cfRule>
          <xm:sqref>K65</xm:sqref>
        </x14:conditionalFormatting>
        <x14:conditionalFormatting xmlns:xm="http://schemas.microsoft.com/office/excel/2006/main">
          <x14:cfRule type="expression" priority="404" id="{F7EB5670-866D-4E65-B2F2-205C7E097D9F}">
            <xm:f>VLOOKUP(N57,Losers!$A:$B,2,FALSE)="Y"</xm:f>
            <x14:dxf>
              <font>
                <strike/>
                <color rgb="FFFF0000"/>
              </font>
            </x14:dxf>
          </x14:cfRule>
          <xm:sqref>N57</xm:sqref>
        </x14:conditionalFormatting>
        <x14:conditionalFormatting xmlns:xm="http://schemas.microsoft.com/office/excel/2006/main">
          <x14:cfRule type="expression" priority="403" id="{C630F8FC-A47B-4317-ABB3-90365402F373}">
            <xm:f>VLOOKUP(AA57,Losers!$A:$B,2,FALSE)="Y"</xm:f>
            <x14:dxf>
              <font>
                <strike/>
                <color rgb="FFFF0000"/>
              </font>
            </x14:dxf>
          </x14:cfRule>
          <xm:sqref>AA57</xm:sqref>
        </x14:conditionalFormatting>
        <x14:conditionalFormatting xmlns:xm="http://schemas.microsoft.com/office/excel/2006/main">
          <x14:cfRule type="expression" priority="402" id="{1486661D-8D19-449C-B5E2-B79405E17119}">
            <xm:f>VLOOKUP(AD49,Losers!$A:$B,2,FALSE)="Y"</xm:f>
            <x14:dxf>
              <font>
                <strike/>
                <color rgb="FFFF0000"/>
              </font>
            </x14:dxf>
          </x14:cfRule>
          <xm:sqref>AD49</xm:sqref>
        </x14:conditionalFormatting>
        <x14:conditionalFormatting xmlns:xm="http://schemas.microsoft.com/office/excel/2006/main">
          <x14:cfRule type="expression" priority="401" id="{E6AC3F13-BBDD-4F14-A1D5-0EF06B328418}">
            <xm:f>VLOOKUP(AD65,Losers!$A:$B,2,FALSE)="Y"</xm:f>
            <x14:dxf>
              <font>
                <strike/>
                <color rgb="FFFF0000"/>
              </font>
            </x14:dxf>
          </x14:cfRule>
          <xm:sqref>AD65</xm:sqref>
        </x14:conditionalFormatting>
        <x14:conditionalFormatting xmlns:xm="http://schemas.microsoft.com/office/excel/2006/main">
          <x14:cfRule type="expression" priority="400" id="{8BFB37ED-63A9-4AA8-A1FE-7B57F5763C98}">
            <xm:f>VLOOKUP(AA22,Losers!$A:$B,2,FALSE)="Y"</xm:f>
            <x14:dxf>
              <font>
                <strike/>
                <color rgb="FFFF0000"/>
              </font>
            </x14:dxf>
          </x14:cfRule>
          <xm:sqref>AA22</xm:sqref>
        </x14:conditionalFormatting>
        <x14:conditionalFormatting xmlns:xm="http://schemas.microsoft.com/office/excel/2006/main">
          <x14:cfRule type="expression" priority="399" id="{92133576-EF11-40B8-A1CB-6EA40C9B5046}">
            <xm:f>VLOOKUP(AD14,Losers!$A:$B,2,FALSE)="Y"</xm:f>
            <x14:dxf>
              <font>
                <strike/>
                <color rgb="FFFF0000"/>
              </font>
            </x14:dxf>
          </x14:cfRule>
          <xm:sqref>AD14</xm:sqref>
        </x14:conditionalFormatting>
        <x14:conditionalFormatting xmlns:xm="http://schemas.microsoft.com/office/excel/2006/main">
          <x14:cfRule type="expression" priority="398" id="{231CB52F-3E7D-430D-ABBA-FE03D917AEAF}">
            <xm:f>VLOOKUP(AD30,Losers!$A:$B,2,FALSE)="Y"</xm:f>
            <x14:dxf>
              <font>
                <strike/>
                <color rgb="FFFF0000"/>
              </font>
            </x14:dxf>
          </x14:cfRule>
          <xm:sqref>AD30</xm:sqref>
        </x14:conditionalFormatting>
        <x14:conditionalFormatting xmlns:xm="http://schemas.microsoft.com/office/excel/2006/main">
          <x14:cfRule type="expression" priority="397" id="{F6D8DDC7-38EA-43A9-947D-5922025288F2}">
            <xm:f>VLOOKUP(AG10,Losers!$A:$B,2,FALSE)="Y"</xm:f>
            <x14:dxf>
              <font>
                <strike/>
                <color rgb="FFFF0000"/>
              </font>
            </x14:dxf>
          </x14:cfRule>
          <xm:sqref>AG10</xm:sqref>
        </x14:conditionalFormatting>
        <x14:conditionalFormatting xmlns:xm="http://schemas.microsoft.com/office/excel/2006/main">
          <x14:cfRule type="expression" priority="396" id="{56D4B5A0-B1E6-4265-BD0F-A84A1E246C3B}">
            <xm:f>VLOOKUP(AG18,Losers!$A:$B,2,FALSE)="Y"</xm:f>
            <x14:dxf>
              <font>
                <strike/>
                <color rgb="FFFF0000"/>
              </font>
            </x14:dxf>
          </x14:cfRule>
          <xm:sqref>AG18</xm:sqref>
        </x14:conditionalFormatting>
        <x14:conditionalFormatting xmlns:xm="http://schemas.microsoft.com/office/excel/2006/main">
          <x14:cfRule type="expression" priority="395" id="{77BBA90D-A864-41B4-B734-18385F5330C0}">
            <xm:f>VLOOKUP(AG26,Losers!$A:$B,2,FALSE)="Y"</xm:f>
            <x14:dxf>
              <font>
                <strike/>
                <color rgb="FFFF0000"/>
              </font>
            </x14:dxf>
          </x14:cfRule>
          <xm:sqref>AG26</xm:sqref>
        </x14:conditionalFormatting>
        <x14:conditionalFormatting xmlns:xm="http://schemas.microsoft.com/office/excel/2006/main">
          <x14:cfRule type="expression" priority="394" id="{EB7FDB8B-9179-49FB-971A-15DAB39D0375}">
            <xm:f>VLOOKUP(AG34,Losers!$A:$B,2,FALSE)="Y"</xm:f>
            <x14:dxf>
              <font>
                <strike/>
                <color rgb="FFFF0000"/>
              </font>
            </x14:dxf>
          </x14:cfRule>
          <xm:sqref>AG34</xm:sqref>
        </x14:conditionalFormatting>
        <x14:conditionalFormatting xmlns:xm="http://schemas.microsoft.com/office/excel/2006/main">
          <x14:cfRule type="expression" priority="393" id="{9CD97D6B-1B28-4E71-AC9B-7FC90D666741}">
            <xm:f>VLOOKUP(AG45,Losers!$A:$B,2,FALSE)="Y"</xm:f>
            <x14:dxf>
              <font>
                <strike/>
                <color rgb="FFFF0000"/>
              </font>
            </x14:dxf>
          </x14:cfRule>
          <xm:sqref>AG45</xm:sqref>
        </x14:conditionalFormatting>
        <x14:conditionalFormatting xmlns:xm="http://schemas.microsoft.com/office/excel/2006/main">
          <x14:cfRule type="expression" priority="392" id="{640032AA-DD52-44BB-A6B2-479E6C171486}">
            <xm:f>VLOOKUP(AG53,Losers!$A:$B,2,FALSE)="Y"</xm:f>
            <x14:dxf>
              <font>
                <strike/>
                <color rgb="FFFF0000"/>
              </font>
            </x14:dxf>
          </x14:cfRule>
          <xm:sqref>AG53</xm:sqref>
        </x14:conditionalFormatting>
        <x14:conditionalFormatting xmlns:xm="http://schemas.microsoft.com/office/excel/2006/main">
          <x14:cfRule type="expression" priority="391" id="{D7A38024-402D-4202-B3FD-9CB4FB548054}">
            <xm:f>VLOOKUP(AG61,Losers!$A:$B,2,FALSE)="Y"</xm:f>
            <x14:dxf>
              <font>
                <strike/>
                <color rgb="FFFF0000"/>
              </font>
            </x14:dxf>
          </x14:cfRule>
          <xm:sqref>AG61</xm:sqref>
        </x14:conditionalFormatting>
        <x14:conditionalFormatting xmlns:xm="http://schemas.microsoft.com/office/excel/2006/main">
          <x14:cfRule type="expression" priority="390" id="{68654A91-4766-4340-BF1B-A2052D54E3FA}">
            <xm:f>VLOOKUP(AG69,Losers!$A:$B,2,FALSE)="Y"</xm:f>
            <x14:dxf>
              <font>
                <strike/>
                <color rgb="FFFF0000"/>
              </font>
            </x14:dxf>
          </x14:cfRule>
          <xm:sqref>AG69</xm:sqref>
        </x14:conditionalFormatting>
        <x14:conditionalFormatting xmlns:xm="http://schemas.microsoft.com/office/excel/2006/main">
          <x14:cfRule type="expression" priority="389" id="{56D220DB-8446-48F1-ADA9-ABB523944223}">
            <xm:f>VLOOKUP(AJ71,Losers!$A:$B,2,FALSE)="Y"</xm:f>
            <x14:dxf>
              <font>
                <strike/>
                <color rgb="FFFF0000"/>
              </font>
            </x14:dxf>
          </x14:cfRule>
          <xm:sqref>AJ71</xm:sqref>
        </x14:conditionalFormatting>
        <x14:conditionalFormatting xmlns:xm="http://schemas.microsoft.com/office/excel/2006/main">
          <x14:cfRule type="expression" priority="388" id="{CAA5ACA4-585E-4BFF-B288-0B84F2D45955}">
            <xm:f>VLOOKUP(AJ67,Losers!$A:$B,2,FALSE)="Y"</xm:f>
            <x14:dxf>
              <font>
                <strike/>
                <color rgb="FFFF0000"/>
              </font>
            </x14:dxf>
          </x14:cfRule>
          <xm:sqref>AJ67</xm:sqref>
        </x14:conditionalFormatting>
        <x14:conditionalFormatting xmlns:xm="http://schemas.microsoft.com/office/excel/2006/main">
          <x14:cfRule type="expression" priority="387" id="{CB5C0521-BD97-4C29-AC71-2DEEA4191277}">
            <xm:f>VLOOKUP(AJ63,Losers!$A:$B,2,FALSE)="Y"</xm:f>
            <x14:dxf>
              <font>
                <strike/>
                <color rgb="FFFF0000"/>
              </font>
            </x14:dxf>
          </x14:cfRule>
          <xm:sqref>AJ63</xm:sqref>
        </x14:conditionalFormatting>
        <x14:conditionalFormatting xmlns:xm="http://schemas.microsoft.com/office/excel/2006/main">
          <x14:cfRule type="expression" priority="386" id="{D0D5CA4C-3A57-429B-AEA2-FBBBE432F1A3}">
            <xm:f>VLOOKUP(AJ59,Losers!$A:$B,2,FALSE)="Y"</xm:f>
            <x14:dxf>
              <font>
                <strike/>
                <color rgb="FFFF0000"/>
              </font>
            </x14:dxf>
          </x14:cfRule>
          <xm:sqref>AJ59</xm:sqref>
        </x14:conditionalFormatting>
        <x14:conditionalFormatting xmlns:xm="http://schemas.microsoft.com/office/excel/2006/main">
          <x14:cfRule type="expression" priority="385" id="{C4AFE9DA-2FFF-4B74-B4FC-D1D89B5BE7C9}">
            <xm:f>VLOOKUP(AJ55,Losers!$A:$B,2,FALSE)="Y"</xm:f>
            <x14:dxf>
              <font>
                <strike/>
                <color rgb="FFFF0000"/>
              </font>
            </x14:dxf>
          </x14:cfRule>
          <xm:sqref>AJ55</xm:sqref>
        </x14:conditionalFormatting>
        <x14:conditionalFormatting xmlns:xm="http://schemas.microsoft.com/office/excel/2006/main">
          <x14:cfRule type="expression" priority="384" id="{8FBC661C-A66E-42DF-B993-950A132FEA56}">
            <xm:f>VLOOKUP(AJ51,Losers!$A:$B,2,FALSE)="Y"</xm:f>
            <x14:dxf>
              <font>
                <strike/>
                <color rgb="FFFF0000"/>
              </font>
            </x14:dxf>
          </x14:cfRule>
          <xm:sqref>AJ51</xm:sqref>
        </x14:conditionalFormatting>
        <x14:conditionalFormatting xmlns:xm="http://schemas.microsoft.com/office/excel/2006/main">
          <x14:cfRule type="expression" priority="383" id="{C9CBC914-1FED-4AA7-821B-432542A980CC}">
            <xm:f>VLOOKUP(AJ47,Losers!$A:$B,2,FALSE)="Y"</xm:f>
            <x14:dxf>
              <font>
                <strike/>
                <color rgb="FFFF0000"/>
              </font>
            </x14:dxf>
          </x14:cfRule>
          <xm:sqref>AJ47</xm:sqref>
        </x14:conditionalFormatting>
        <x14:conditionalFormatting xmlns:xm="http://schemas.microsoft.com/office/excel/2006/main">
          <x14:cfRule type="expression" priority="382" id="{83B99BDE-0B1B-46F6-8DDF-6902024CFEE5}">
            <xm:f>VLOOKUP(AJ43,Losers!$A:$B,2,FALSE)="Y"</xm:f>
            <x14:dxf>
              <font>
                <strike/>
                <color rgb="FFFF0000"/>
              </font>
            </x14:dxf>
          </x14:cfRule>
          <xm:sqref>AJ43</xm:sqref>
        </x14:conditionalFormatting>
        <x14:conditionalFormatting xmlns:xm="http://schemas.microsoft.com/office/excel/2006/main">
          <x14:cfRule type="expression" priority="381" id="{48AC0B25-8D9B-41AF-8A26-9DC38BE8919D}">
            <xm:f>VLOOKUP(AJ36,Losers!$A:$B,2,FALSE)="Y"</xm:f>
            <x14:dxf>
              <font>
                <strike/>
                <color rgb="FFFF0000"/>
              </font>
            </x14:dxf>
          </x14:cfRule>
          <xm:sqref>AJ36</xm:sqref>
        </x14:conditionalFormatting>
        <x14:conditionalFormatting xmlns:xm="http://schemas.microsoft.com/office/excel/2006/main">
          <x14:cfRule type="expression" priority="380" id="{A883A989-9B02-4B6D-B36C-6EA553E79189}">
            <xm:f>VLOOKUP(AJ32,Losers!$A:$B,2,FALSE)="Y"</xm:f>
            <x14:dxf>
              <font>
                <strike/>
                <color rgb="FFFF0000"/>
              </font>
            </x14:dxf>
          </x14:cfRule>
          <xm:sqref>AJ32</xm:sqref>
        </x14:conditionalFormatting>
        <x14:conditionalFormatting xmlns:xm="http://schemas.microsoft.com/office/excel/2006/main">
          <x14:cfRule type="expression" priority="379" id="{F23EC6FB-2959-4C78-9E33-A6F7E41F7762}">
            <xm:f>VLOOKUP(AJ28,Losers!$A:$B,2,FALSE)="Y"</xm:f>
            <x14:dxf>
              <font>
                <strike/>
                <color rgb="FFFF0000"/>
              </font>
            </x14:dxf>
          </x14:cfRule>
          <xm:sqref>AJ28</xm:sqref>
        </x14:conditionalFormatting>
        <x14:conditionalFormatting xmlns:xm="http://schemas.microsoft.com/office/excel/2006/main">
          <x14:cfRule type="expression" priority="378" id="{26E590F2-8E4A-47C8-8E74-73E643A282E6}">
            <xm:f>VLOOKUP(AJ24,Losers!$A:$B,2,FALSE)="Y"</xm:f>
            <x14:dxf>
              <font>
                <strike/>
                <color rgb="FFFF0000"/>
              </font>
            </x14:dxf>
          </x14:cfRule>
          <xm:sqref>AJ24</xm:sqref>
        </x14:conditionalFormatting>
        <x14:conditionalFormatting xmlns:xm="http://schemas.microsoft.com/office/excel/2006/main">
          <x14:cfRule type="expression" priority="377" id="{81794B72-DA91-49C6-A1B5-376E39E71A54}">
            <xm:f>VLOOKUP(AJ20,Losers!$A:$B,2,FALSE)="Y"</xm:f>
            <x14:dxf>
              <font>
                <strike/>
                <color rgb="FFFF0000"/>
              </font>
            </x14:dxf>
          </x14:cfRule>
          <xm:sqref>AJ20</xm:sqref>
        </x14:conditionalFormatting>
        <x14:conditionalFormatting xmlns:xm="http://schemas.microsoft.com/office/excel/2006/main">
          <x14:cfRule type="expression" priority="376" id="{15ADB193-871F-41C3-8376-76517A7D4669}">
            <xm:f>VLOOKUP(AJ16,Losers!$A:$B,2,FALSE)="Y"</xm:f>
            <x14:dxf>
              <font>
                <strike/>
                <color rgb="FFFF0000"/>
              </font>
            </x14:dxf>
          </x14:cfRule>
          <xm:sqref>AJ16</xm:sqref>
        </x14:conditionalFormatting>
        <x14:conditionalFormatting xmlns:xm="http://schemas.microsoft.com/office/excel/2006/main">
          <x14:cfRule type="expression" priority="375" id="{3B64969C-C2C0-4388-8D1F-2B943A8E0772}">
            <xm:f>VLOOKUP(AJ12,Losers!$A:$B,2,FALSE)="Y"</xm:f>
            <x14:dxf>
              <font>
                <strike/>
                <color rgb="FFFF0000"/>
              </font>
            </x14:dxf>
          </x14:cfRule>
          <xm:sqref>AJ12</xm:sqref>
        </x14:conditionalFormatting>
        <x14:conditionalFormatting xmlns:xm="http://schemas.microsoft.com/office/excel/2006/main">
          <x14:cfRule type="expression" priority="374" id="{FE4D8A7C-7230-4E78-891C-0C81D5EBB922}">
            <xm:f>VLOOKUP(AJ8,Losers!$A:$B,2,FALSE)="Y"</xm:f>
            <x14:dxf>
              <font>
                <strike/>
                <color rgb="FFFF0000"/>
              </font>
            </x14:dxf>
          </x14:cfRule>
          <xm:sqref>AJ8</xm:sqref>
        </x14:conditionalFormatting>
        <x14:conditionalFormatting xmlns:xm="http://schemas.microsoft.com/office/excel/2006/main">
          <x14:cfRule type="expression" priority="373" id="{81599106-FBE8-4A84-A928-E9086C0DBB6A}">
            <xm:f>VLOOKUP(O39,Losers!$A:$B,2,FALSE)="Y"</xm:f>
            <x14:dxf>
              <font>
                <strike/>
                <color rgb="FFFF0000"/>
              </font>
            </x14:dxf>
          </x14:cfRule>
          <xm:sqref>O39:R40</xm:sqref>
        </x14:conditionalFormatting>
        <x14:conditionalFormatting xmlns:xm="http://schemas.microsoft.com/office/excel/2006/main">
          <x14:cfRule type="expression" priority="372" id="{C5FFC1EE-910C-4652-93C5-CDFDD3824176}">
            <xm:f>VLOOKUP(W39,Losers!$A:$B,2,FALSE)="Y"</xm:f>
            <x14:dxf>
              <font>
                <strike/>
                <color rgb="FFFF0000"/>
              </font>
            </x14:dxf>
          </x14:cfRule>
          <xm:sqref>W39:Z40</xm:sqref>
        </x14:conditionalFormatting>
        <x14:conditionalFormatting xmlns:xm="http://schemas.microsoft.com/office/excel/2006/main">
          <x14:cfRule type="expression" priority="371" id="{C0B8EF25-CC84-402F-AD2D-BF55271283E5}">
            <xm:f>VLOOKUP(R44,Losers!$A:$B,2,FALSE)="Y"</xm:f>
            <x14:dxf>
              <font>
                <strike/>
                <color rgb="FFFF0000"/>
              </font>
            </x14:dxf>
          </x14:cfRule>
          <xm:sqref>R44:W45</xm:sqref>
        </x14:conditionalFormatting>
        <x14:conditionalFormatting xmlns:xm="http://schemas.microsoft.com/office/excel/2006/main">
          <x14:cfRule type="expression" priority="370" id="{7D094BEF-4F7B-4CA2-BBB0-D72D7F4CE98D}">
            <xm:f>VLOOKUP(E140,Losers!$A:$B,2,FALSE)="Y"</xm:f>
            <x14:dxf>
              <font>
                <strike/>
                <color rgb="FFFF0000"/>
              </font>
            </x14:dxf>
          </x14:cfRule>
          <xm:sqref>E140</xm:sqref>
        </x14:conditionalFormatting>
        <x14:conditionalFormatting xmlns:xm="http://schemas.microsoft.com/office/excel/2006/main">
          <x14:cfRule type="expression" priority="310" id="{D912175C-C1BA-4E63-BD9E-40060AB4C59E}">
            <xm:f>VLOOKUP(O171,Losers!$A:$B,2,FALSE)="Y"</xm:f>
            <x14:dxf>
              <font>
                <strike/>
                <color rgb="FFFF0000"/>
              </font>
            </x14:dxf>
          </x14:cfRule>
          <xm:sqref>O171:R172</xm:sqref>
        </x14:conditionalFormatting>
        <x14:conditionalFormatting xmlns:xm="http://schemas.microsoft.com/office/excel/2006/main">
          <x14:cfRule type="expression" priority="309" id="{42D5F47B-2087-46BA-B218-AF499ABF9709}">
            <xm:f>VLOOKUP(W171,Losers!$A:$B,2,FALSE)="Y"</xm:f>
            <x14:dxf>
              <font>
                <strike/>
                <color rgb="FFFF0000"/>
              </font>
            </x14:dxf>
          </x14:cfRule>
          <xm:sqref>W171:Z172</xm:sqref>
        </x14:conditionalFormatting>
        <x14:conditionalFormatting xmlns:xm="http://schemas.microsoft.com/office/excel/2006/main">
          <x14:cfRule type="expression" priority="308" id="{68A0A84A-8C9C-4C25-BE1D-0D77B3D9E031}">
            <xm:f>VLOOKUP(R176,Losers!$A:$B,2,FALSE)="Y"</xm:f>
            <x14:dxf>
              <font>
                <strike/>
                <color rgb="FFFF0000"/>
              </font>
            </x14:dxf>
          </x14:cfRule>
          <xm:sqref>R176:W177</xm:sqref>
        </x14:conditionalFormatting>
        <x14:conditionalFormatting xmlns:xm="http://schemas.microsoft.com/office/excel/2006/main">
          <x14:cfRule type="expression" priority="248" id="{559A211A-0BB4-4DC3-9D03-0151E004BDFD}">
            <xm:f>VLOOKUP(E219,Losers!$A:$B,2,FALSE)="Y"</xm:f>
            <x14:dxf>
              <font>
                <strike/>
                <color rgb="FFFF0000"/>
              </font>
            </x14:dxf>
          </x14:cfRule>
          <xm:sqref>E219</xm:sqref>
        </x14:conditionalFormatting>
        <x14:conditionalFormatting xmlns:xm="http://schemas.microsoft.com/office/excel/2006/main">
          <x14:cfRule type="expression" priority="188" id="{59046A95-09B2-4678-A68F-6073655A9484}">
            <xm:f>VLOOKUP(O250,Losers!$A:$B,2,FALSE)="Y"</xm:f>
            <x14:dxf>
              <font>
                <strike/>
                <color rgb="FFFF0000"/>
              </font>
            </x14:dxf>
          </x14:cfRule>
          <xm:sqref>O250:R251</xm:sqref>
        </x14:conditionalFormatting>
        <x14:conditionalFormatting xmlns:xm="http://schemas.microsoft.com/office/excel/2006/main">
          <x14:cfRule type="expression" priority="187" id="{96A39C17-5999-496D-956D-5CCB5B71DE19}">
            <xm:f>VLOOKUP(W250,Losers!$A:$B,2,FALSE)="Y"</xm:f>
            <x14:dxf>
              <font>
                <strike/>
                <color rgb="FFFF0000"/>
              </font>
            </x14:dxf>
          </x14:cfRule>
          <xm:sqref>W250:Z251</xm:sqref>
        </x14:conditionalFormatting>
        <x14:conditionalFormatting xmlns:xm="http://schemas.microsoft.com/office/excel/2006/main">
          <x14:cfRule type="expression" priority="186" id="{316A7A6D-BD45-428D-BDE0-2FA47C43DE84}">
            <xm:f>VLOOKUP(R255,Losers!$A:$B,2,FALSE)="Y"</xm:f>
            <x14:dxf>
              <font>
                <strike/>
                <color rgb="FFFF0000"/>
              </font>
            </x14:dxf>
          </x14:cfRule>
          <xm:sqref>R255:W256</xm:sqref>
        </x14:conditionalFormatting>
        <x14:conditionalFormatting xmlns:xm="http://schemas.microsoft.com/office/excel/2006/main">
          <x14:cfRule type="expression" priority="126" id="{615B35D7-042D-463B-8270-F251D6E2DC42}">
            <xm:f>VLOOKUP(E144,Losers!$A:$B,2,FALSE)="Y"</xm:f>
            <x14:dxf>
              <font>
                <strike/>
                <color rgb="FFFF0000"/>
              </font>
            </x14:dxf>
          </x14:cfRule>
          <xm:sqref>E144</xm:sqref>
        </x14:conditionalFormatting>
        <x14:conditionalFormatting xmlns:xm="http://schemas.microsoft.com/office/excel/2006/main">
          <x14:cfRule type="expression" priority="125" id="{8A985204-9F84-4043-8D4F-362BC767BE31}">
            <xm:f>VLOOKUP(E148,Losers!$A:$B,2,FALSE)="Y"</xm:f>
            <x14:dxf>
              <font>
                <strike/>
                <color rgb="FFFF0000"/>
              </font>
            </x14:dxf>
          </x14:cfRule>
          <xm:sqref>E148</xm:sqref>
        </x14:conditionalFormatting>
        <x14:conditionalFormatting xmlns:xm="http://schemas.microsoft.com/office/excel/2006/main">
          <x14:cfRule type="expression" priority="124" id="{347CFF9F-83D1-4E29-A9B0-B6B6CE4466B9}">
            <xm:f>VLOOKUP(E152,Losers!$A:$B,2,FALSE)="Y"</xm:f>
            <x14:dxf>
              <font>
                <strike/>
                <color rgb="FFFF0000"/>
              </font>
            </x14:dxf>
          </x14:cfRule>
          <xm:sqref>E152</xm:sqref>
        </x14:conditionalFormatting>
        <x14:conditionalFormatting xmlns:xm="http://schemas.microsoft.com/office/excel/2006/main">
          <x14:cfRule type="expression" priority="123" id="{74B2AEF3-D999-480D-A9FC-7E4EA8FC2CB0}">
            <xm:f>VLOOKUP(E156,Losers!$A:$B,2,FALSE)="Y"</xm:f>
            <x14:dxf>
              <font>
                <strike/>
                <color rgb="FFFF0000"/>
              </font>
            </x14:dxf>
          </x14:cfRule>
          <xm:sqref>E156</xm:sqref>
        </x14:conditionalFormatting>
        <x14:conditionalFormatting xmlns:xm="http://schemas.microsoft.com/office/excel/2006/main">
          <x14:cfRule type="expression" priority="122" id="{29CAB083-FB45-421F-B8DC-6696ED7039E0}">
            <xm:f>VLOOKUP(E160,Losers!$A:$B,2,FALSE)="Y"</xm:f>
            <x14:dxf>
              <font>
                <strike/>
                <color rgb="FFFF0000"/>
              </font>
            </x14:dxf>
          </x14:cfRule>
          <xm:sqref>E160</xm:sqref>
        </x14:conditionalFormatting>
        <x14:conditionalFormatting xmlns:xm="http://schemas.microsoft.com/office/excel/2006/main">
          <x14:cfRule type="expression" priority="121" id="{694C7EC9-4BB9-4B8A-8A1F-5B877DDDE09F}">
            <xm:f>VLOOKUP(E164,Losers!$A:$B,2,FALSE)="Y"</xm:f>
            <x14:dxf>
              <font>
                <strike/>
                <color rgb="FFFF0000"/>
              </font>
            </x14:dxf>
          </x14:cfRule>
          <xm:sqref>E164</xm:sqref>
        </x14:conditionalFormatting>
        <x14:conditionalFormatting xmlns:xm="http://schemas.microsoft.com/office/excel/2006/main">
          <x14:cfRule type="expression" priority="120" id="{C86B7090-905B-46B4-B613-883017B3C9AA}">
            <xm:f>VLOOKUP(E168,Losers!$A:$B,2,FALSE)="Y"</xm:f>
            <x14:dxf>
              <font>
                <strike/>
                <color rgb="FFFF0000"/>
              </font>
            </x14:dxf>
          </x14:cfRule>
          <xm:sqref>E168</xm:sqref>
        </x14:conditionalFormatting>
        <x14:conditionalFormatting xmlns:xm="http://schemas.microsoft.com/office/excel/2006/main">
          <x14:cfRule type="expression" priority="119" id="{74DD9814-84E9-4A91-B4A8-7F16832ED6F7}">
            <xm:f>VLOOKUP(H166,Losers!$A:$B,2,FALSE)="Y"</xm:f>
            <x14:dxf>
              <font>
                <strike/>
                <color rgb="FFFF0000"/>
              </font>
            </x14:dxf>
          </x14:cfRule>
          <xm:sqref>H166</xm:sqref>
        </x14:conditionalFormatting>
        <x14:conditionalFormatting xmlns:xm="http://schemas.microsoft.com/office/excel/2006/main">
          <x14:cfRule type="expression" priority="118" id="{16E20F17-E3B9-4D35-9F52-200355DE0978}">
            <xm:f>VLOOKUP(H158,Losers!$A:$B,2,FALSE)="Y"</xm:f>
            <x14:dxf>
              <font>
                <strike/>
                <color rgb="FFFF0000"/>
              </font>
            </x14:dxf>
          </x14:cfRule>
          <xm:sqref>H158</xm:sqref>
        </x14:conditionalFormatting>
        <x14:conditionalFormatting xmlns:xm="http://schemas.microsoft.com/office/excel/2006/main">
          <x14:cfRule type="expression" priority="117" id="{233CDBF6-0A86-4C8B-B09C-4C576DE94E26}">
            <xm:f>VLOOKUP(H150,Losers!$A:$B,2,FALSE)="Y"</xm:f>
            <x14:dxf>
              <font>
                <strike/>
                <color rgb="FFFF0000"/>
              </font>
            </x14:dxf>
          </x14:cfRule>
          <xm:sqref>H150</xm:sqref>
        </x14:conditionalFormatting>
        <x14:conditionalFormatting xmlns:xm="http://schemas.microsoft.com/office/excel/2006/main">
          <x14:cfRule type="expression" priority="116" id="{BB7CAE0D-0809-4761-9B56-A5093E817511}">
            <xm:f>VLOOKUP(H142,Losers!$A:$B,2,FALSE)="Y"</xm:f>
            <x14:dxf>
              <font>
                <strike/>
                <color rgb="FFFF0000"/>
              </font>
            </x14:dxf>
          </x14:cfRule>
          <xm:sqref>H142</xm:sqref>
        </x14:conditionalFormatting>
        <x14:conditionalFormatting xmlns:xm="http://schemas.microsoft.com/office/excel/2006/main">
          <x14:cfRule type="expression" priority="115" id="{55E0CF2E-A7C6-417D-95FE-C50647625BE1}">
            <xm:f>VLOOKUP(K146,Losers!$A:$B,2,FALSE)="Y"</xm:f>
            <x14:dxf>
              <font>
                <strike/>
                <color rgb="FFFF0000"/>
              </font>
            </x14:dxf>
          </x14:cfRule>
          <xm:sqref>K146</xm:sqref>
        </x14:conditionalFormatting>
        <x14:conditionalFormatting xmlns:xm="http://schemas.microsoft.com/office/excel/2006/main">
          <x14:cfRule type="expression" priority="114" id="{30F59CE0-16F3-4040-97BA-5CE39A3CF209}">
            <xm:f>VLOOKUP(K162,Losers!$A:$B,2,FALSE)="Y"</xm:f>
            <x14:dxf>
              <font>
                <strike/>
                <color rgb="FFFF0000"/>
              </font>
            </x14:dxf>
          </x14:cfRule>
          <xm:sqref>K162</xm:sqref>
        </x14:conditionalFormatting>
        <x14:conditionalFormatting xmlns:xm="http://schemas.microsoft.com/office/excel/2006/main">
          <x14:cfRule type="expression" priority="113" id="{661317AF-47BF-4623-ACE8-22248BC2CE24}">
            <xm:f>VLOOKUP(N154,Losers!$A:$B,2,FALSE)="Y"</xm:f>
            <x14:dxf>
              <font>
                <strike/>
                <color rgb="FFFF0000"/>
              </font>
            </x14:dxf>
          </x14:cfRule>
          <xm:sqref>N154</xm:sqref>
        </x14:conditionalFormatting>
        <x14:conditionalFormatting xmlns:xm="http://schemas.microsoft.com/office/excel/2006/main">
          <x14:cfRule type="expression" priority="112" id="{7C9D26D0-91C2-43D8-9B7F-CDA76B9397AA}">
            <xm:f>VLOOKUP(E175,Losers!$A:$B,2,FALSE)="Y"</xm:f>
            <x14:dxf>
              <font>
                <strike/>
                <color rgb="FFFF0000"/>
              </font>
            </x14:dxf>
          </x14:cfRule>
          <xm:sqref>E175</xm:sqref>
        </x14:conditionalFormatting>
        <x14:conditionalFormatting xmlns:xm="http://schemas.microsoft.com/office/excel/2006/main">
          <x14:cfRule type="expression" priority="111" id="{85F670FE-2BCD-4008-BF60-40F5E4CBCF0A}">
            <xm:f>VLOOKUP(E179,Losers!$A:$B,2,FALSE)="Y"</xm:f>
            <x14:dxf>
              <font>
                <strike/>
                <color rgb="FFFF0000"/>
              </font>
            </x14:dxf>
          </x14:cfRule>
          <xm:sqref>E179</xm:sqref>
        </x14:conditionalFormatting>
        <x14:conditionalFormatting xmlns:xm="http://schemas.microsoft.com/office/excel/2006/main">
          <x14:cfRule type="expression" priority="110" id="{82347F93-6A6D-415B-8099-B2BABFB6065B}">
            <xm:f>VLOOKUP(E183,Losers!$A:$B,2,FALSE)="Y"</xm:f>
            <x14:dxf>
              <font>
                <strike/>
                <color rgb="FFFF0000"/>
              </font>
            </x14:dxf>
          </x14:cfRule>
          <xm:sqref>E183</xm:sqref>
        </x14:conditionalFormatting>
        <x14:conditionalFormatting xmlns:xm="http://schemas.microsoft.com/office/excel/2006/main">
          <x14:cfRule type="expression" priority="109" id="{BBB660EB-98E1-46EA-9F90-C6A46D387F85}">
            <xm:f>VLOOKUP(E187,Losers!$A:$B,2,FALSE)="Y"</xm:f>
            <x14:dxf>
              <font>
                <strike/>
                <color rgb="FFFF0000"/>
              </font>
            </x14:dxf>
          </x14:cfRule>
          <xm:sqref>E187</xm:sqref>
        </x14:conditionalFormatting>
        <x14:conditionalFormatting xmlns:xm="http://schemas.microsoft.com/office/excel/2006/main">
          <x14:cfRule type="expression" priority="108" id="{6F167F6F-487C-43C6-982F-57118677E127}">
            <xm:f>VLOOKUP(E191,Losers!$A:$B,2,FALSE)="Y"</xm:f>
            <x14:dxf>
              <font>
                <strike/>
                <color rgb="FFFF0000"/>
              </font>
            </x14:dxf>
          </x14:cfRule>
          <xm:sqref>E191</xm:sqref>
        </x14:conditionalFormatting>
        <x14:conditionalFormatting xmlns:xm="http://schemas.microsoft.com/office/excel/2006/main">
          <x14:cfRule type="expression" priority="107" id="{1C0B4454-0773-4CE3-9FAC-A466204AF010}">
            <xm:f>VLOOKUP(E195,Losers!$A:$B,2,FALSE)="Y"</xm:f>
            <x14:dxf>
              <font>
                <strike/>
                <color rgb="FFFF0000"/>
              </font>
            </x14:dxf>
          </x14:cfRule>
          <xm:sqref>E195</xm:sqref>
        </x14:conditionalFormatting>
        <x14:conditionalFormatting xmlns:xm="http://schemas.microsoft.com/office/excel/2006/main">
          <x14:cfRule type="expression" priority="106" id="{A559C2C2-1F53-49F8-9750-6CA0B3D87DDD}">
            <xm:f>VLOOKUP(E199,Losers!$A:$B,2,FALSE)="Y"</xm:f>
            <x14:dxf>
              <font>
                <strike/>
                <color rgb="FFFF0000"/>
              </font>
            </x14:dxf>
          </x14:cfRule>
          <xm:sqref>E199</xm:sqref>
        </x14:conditionalFormatting>
        <x14:conditionalFormatting xmlns:xm="http://schemas.microsoft.com/office/excel/2006/main">
          <x14:cfRule type="expression" priority="105" id="{A8D612E2-527B-4AA7-BDD1-7CFF7C92870C}">
            <xm:f>VLOOKUP(E203,Losers!$A:$B,2,FALSE)="Y"</xm:f>
            <x14:dxf>
              <font>
                <strike/>
                <color rgb="FFFF0000"/>
              </font>
            </x14:dxf>
          </x14:cfRule>
          <xm:sqref>E203</xm:sqref>
        </x14:conditionalFormatting>
        <x14:conditionalFormatting xmlns:xm="http://schemas.microsoft.com/office/excel/2006/main">
          <x14:cfRule type="expression" priority="104" id="{A35349B9-DAE1-47E5-B21F-49E103234AE7}">
            <xm:f>VLOOKUP(H201,Losers!$A:$B,2,FALSE)="Y"</xm:f>
            <x14:dxf>
              <font>
                <strike/>
                <color rgb="FFFF0000"/>
              </font>
            </x14:dxf>
          </x14:cfRule>
          <xm:sqref>H201</xm:sqref>
        </x14:conditionalFormatting>
        <x14:conditionalFormatting xmlns:xm="http://schemas.microsoft.com/office/excel/2006/main">
          <x14:cfRule type="expression" priority="103" id="{302C1C1B-395A-46A2-A974-1599F2C0048A}">
            <xm:f>VLOOKUP(H193,Losers!$A:$B,2,FALSE)="Y"</xm:f>
            <x14:dxf>
              <font>
                <strike/>
                <color rgb="FFFF0000"/>
              </font>
            </x14:dxf>
          </x14:cfRule>
          <xm:sqref>H193</xm:sqref>
        </x14:conditionalFormatting>
        <x14:conditionalFormatting xmlns:xm="http://schemas.microsoft.com/office/excel/2006/main">
          <x14:cfRule type="expression" priority="102" id="{07780CE3-82BD-45CE-96CF-69BDA260D11D}">
            <xm:f>VLOOKUP(H185,Losers!$A:$B,2,FALSE)="Y"</xm:f>
            <x14:dxf>
              <font>
                <strike/>
                <color rgb="FFFF0000"/>
              </font>
            </x14:dxf>
          </x14:cfRule>
          <xm:sqref>H185</xm:sqref>
        </x14:conditionalFormatting>
        <x14:conditionalFormatting xmlns:xm="http://schemas.microsoft.com/office/excel/2006/main">
          <x14:cfRule type="expression" priority="101" id="{825E99F9-BFE6-4417-8B3A-66B752958BE8}">
            <xm:f>VLOOKUP(H177,Losers!$A:$B,2,FALSE)="Y"</xm:f>
            <x14:dxf>
              <font>
                <strike/>
                <color rgb="FFFF0000"/>
              </font>
            </x14:dxf>
          </x14:cfRule>
          <xm:sqref>H177</xm:sqref>
        </x14:conditionalFormatting>
        <x14:conditionalFormatting xmlns:xm="http://schemas.microsoft.com/office/excel/2006/main">
          <x14:cfRule type="expression" priority="100" id="{00298EDD-6F24-449F-9446-EE03E78C8294}">
            <xm:f>VLOOKUP(K181,Losers!$A:$B,2,FALSE)="Y"</xm:f>
            <x14:dxf>
              <font>
                <strike/>
                <color rgb="FFFF0000"/>
              </font>
            </x14:dxf>
          </x14:cfRule>
          <xm:sqref>K181</xm:sqref>
        </x14:conditionalFormatting>
        <x14:conditionalFormatting xmlns:xm="http://schemas.microsoft.com/office/excel/2006/main">
          <x14:cfRule type="expression" priority="99" id="{09F0A976-37DA-4E4B-94BC-14873E704E28}">
            <xm:f>VLOOKUP(K197,Losers!$A:$B,2,FALSE)="Y"</xm:f>
            <x14:dxf>
              <font>
                <strike/>
                <color rgb="FFFF0000"/>
              </font>
            </x14:dxf>
          </x14:cfRule>
          <xm:sqref>K197</xm:sqref>
        </x14:conditionalFormatting>
        <x14:conditionalFormatting xmlns:xm="http://schemas.microsoft.com/office/excel/2006/main">
          <x14:cfRule type="expression" priority="98" id="{CFDEF8F0-66AE-4DB8-83D0-E7A8DFB42E1F}">
            <xm:f>VLOOKUP(N189,Losers!$A:$B,2,FALSE)="Y"</xm:f>
            <x14:dxf>
              <font>
                <strike/>
                <color rgb="FFFF0000"/>
              </font>
            </x14:dxf>
          </x14:cfRule>
          <xm:sqref>N189</xm:sqref>
        </x14:conditionalFormatting>
        <x14:conditionalFormatting xmlns:xm="http://schemas.microsoft.com/office/excel/2006/main">
          <x14:cfRule type="expression" priority="97" id="{E2DF1C21-36C3-43B2-B8A4-D74EF4E219AF}">
            <xm:f>VLOOKUP(AA154,Losers!$A:$B,2,FALSE)="Y"</xm:f>
            <x14:dxf>
              <font>
                <strike/>
                <color rgb="FFFF0000"/>
              </font>
            </x14:dxf>
          </x14:cfRule>
          <xm:sqref>AA154</xm:sqref>
        </x14:conditionalFormatting>
        <x14:conditionalFormatting xmlns:xm="http://schemas.microsoft.com/office/excel/2006/main">
          <x14:cfRule type="expression" priority="96" id="{7F6162CD-7937-436D-A17A-4ED4700226C3}">
            <xm:f>VLOOKUP(AD146,Losers!$A:$B,2,FALSE)="Y"</xm:f>
            <x14:dxf>
              <font>
                <strike/>
                <color rgb="FFFF0000"/>
              </font>
            </x14:dxf>
          </x14:cfRule>
          <xm:sqref>AD146</xm:sqref>
        </x14:conditionalFormatting>
        <x14:conditionalFormatting xmlns:xm="http://schemas.microsoft.com/office/excel/2006/main">
          <x14:cfRule type="expression" priority="95" id="{5BE2B641-3EDF-460F-9586-7845E1DDF10F}">
            <xm:f>VLOOKUP(AD162,Losers!$A:$B,2,FALSE)="Y"</xm:f>
            <x14:dxf>
              <font>
                <strike/>
                <color rgb="FFFF0000"/>
              </font>
            </x14:dxf>
          </x14:cfRule>
          <xm:sqref>AD162</xm:sqref>
        </x14:conditionalFormatting>
        <x14:conditionalFormatting xmlns:xm="http://schemas.microsoft.com/office/excel/2006/main">
          <x14:cfRule type="expression" priority="94" id="{658DB16D-B9AF-47DB-9321-65111279A0F6}">
            <xm:f>VLOOKUP(AG166,Losers!$A:$B,2,FALSE)="Y"</xm:f>
            <x14:dxf>
              <font>
                <strike/>
                <color rgb="FFFF0000"/>
              </font>
            </x14:dxf>
          </x14:cfRule>
          <xm:sqref>AG166</xm:sqref>
        </x14:conditionalFormatting>
        <x14:conditionalFormatting xmlns:xm="http://schemas.microsoft.com/office/excel/2006/main">
          <x14:cfRule type="expression" priority="93" id="{873AB356-C1A1-4999-8DF0-6A9E37068004}">
            <xm:f>VLOOKUP(AG158,Losers!$A:$B,2,FALSE)="Y"</xm:f>
            <x14:dxf>
              <font>
                <strike/>
                <color rgb="FFFF0000"/>
              </font>
            </x14:dxf>
          </x14:cfRule>
          <xm:sqref>AG158</xm:sqref>
        </x14:conditionalFormatting>
        <x14:conditionalFormatting xmlns:xm="http://schemas.microsoft.com/office/excel/2006/main">
          <x14:cfRule type="expression" priority="92" id="{A5B5183A-41C8-458B-BE4F-FB7B3E70A555}">
            <xm:f>VLOOKUP(AG150,Losers!$A:$B,2,FALSE)="Y"</xm:f>
            <x14:dxf>
              <font>
                <strike/>
                <color rgb="FFFF0000"/>
              </font>
            </x14:dxf>
          </x14:cfRule>
          <xm:sqref>AG150</xm:sqref>
        </x14:conditionalFormatting>
        <x14:conditionalFormatting xmlns:xm="http://schemas.microsoft.com/office/excel/2006/main">
          <x14:cfRule type="expression" priority="91" id="{958A022C-C8D0-4928-AF7D-5876C65CB990}">
            <xm:f>VLOOKUP(AG142,Losers!$A:$B,2,FALSE)="Y"</xm:f>
            <x14:dxf>
              <font>
                <strike/>
                <color rgb="FFFF0000"/>
              </font>
            </x14:dxf>
          </x14:cfRule>
          <xm:sqref>AG142</xm:sqref>
        </x14:conditionalFormatting>
        <x14:conditionalFormatting xmlns:xm="http://schemas.microsoft.com/office/excel/2006/main">
          <x14:cfRule type="expression" priority="90" id="{0AB43FEC-E314-4E64-BBC9-0CF07C5010B5}">
            <xm:f>VLOOKUP(AJ140,Losers!$A:$B,2,FALSE)="Y"</xm:f>
            <x14:dxf>
              <font>
                <strike/>
                <color rgb="FFFF0000"/>
              </font>
            </x14:dxf>
          </x14:cfRule>
          <xm:sqref>AJ140</xm:sqref>
        </x14:conditionalFormatting>
        <x14:conditionalFormatting xmlns:xm="http://schemas.microsoft.com/office/excel/2006/main">
          <x14:cfRule type="expression" priority="89" id="{625E6397-D4B6-4A7E-8A57-23AB854DDFB0}">
            <xm:f>VLOOKUP(AJ144,Losers!$A:$B,2,FALSE)="Y"</xm:f>
            <x14:dxf>
              <font>
                <strike/>
                <color rgb="FFFF0000"/>
              </font>
            </x14:dxf>
          </x14:cfRule>
          <xm:sqref>AJ144</xm:sqref>
        </x14:conditionalFormatting>
        <x14:conditionalFormatting xmlns:xm="http://schemas.microsoft.com/office/excel/2006/main">
          <x14:cfRule type="expression" priority="88" id="{F1752078-6144-4A2B-AF7D-BB36B152464A}">
            <xm:f>VLOOKUP(AJ148,Losers!$A:$B,2,FALSE)="Y"</xm:f>
            <x14:dxf>
              <font>
                <strike/>
                <color rgb="FFFF0000"/>
              </font>
            </x14:dxf>
          </x14:cfRule>
          <xm:sqref>AJ148</xm:sqref>
        </x14:conditionalFormatting>
        <x14:conditionalFormatting xmlns:xm="http://schemas.microsoft.com/office/excel/2006/main">
          <x14:cfRule type="expression" priority="87" id="{25853125-6489-470A-B37F-10FE58617688}">
            <xm:f>VLOOKUP(AJ152,Losers!$A:$B,2,FALSE)="Y"</xm:f>
            <x14:dxf>
              <font>
                <strike/>
                <color rgb="FFFF0000"/>
              </font>
            </x14:dxf>
          </x14:cfRule>
          <xm:sqref>AJ152</xm:sqref>
        </x14:conditionalFormatting>
        <x14:conditionalFormatting xmlns:xm="http://schemas.microsoft.com/office/excel/2006/main">
          <x14:cfRule type="expression" priority="86" id="{5C85A74D-844A-4F06-ADDC-D733D561420C}">
            <xm:f>VLOOKUP(AJ156,Losers!$A:$B,2,FALSE)="Y"</xm:f>
            <x14:dxf>
              <font>
                <strike/>
                <color rgb="FFFF0000"/>
              </font>
            </x14:dxf>
          </x14:cfRule>
          <xm:sqref>AJ156</xm:sqref>
        </x14:conditionalFormatting>
        <x14:conditionalFormatting xmlns:xm="http://schemas.microsoft.com/office/excel/2006/main">
          <x14:cfRule type="expression" priority="85" id="{11559521-DD9A-42D8-BE62-0C5540AAC6BF}">
            <xm:f>VLOOKUP(AJ160,Losers!$A:$B,2,FALSE)="Y"</xm:f>
            <x14:dxf>
              <font>
                <strike/>
                <color rgb="FFFF0000"/>
              </font>
            </x14:dxf>
          </x14:cfRule>
          <xm:sqref>AJ160</xm:sqref>
        </x14:conditionalFormatting>
        <x14:conditionalFormatting xmlns:xm="http://schemas.microsoft.com/office/excel/2006/main">
          <x14:cfRule type="expression" priority="84" id="{8FD20C41-9CD4-487C-933E-8E4C3042726B}">
            <xm:f>VLOOKUP(AJ164,Losers!$A:$B,2,FALSE)="Y"</xm:f>
            <x14:dxf>
              <font>
                <strike/>
                <color rgb="FFFF0000"/>
              </font>
            </x14:dxf>
          </x14:cfRule>
          <xm:sqref>AJ164</xm:sqref>
        </x14:conditionalFormatting>
        <x14:conditionalFormatting xmlns:xm="http://schemas.microsoft.com/office/excel/2006/main">
          <x14:cfRule type="expression" priority="83" id="{5418C7CF-8E2A-44DC-9A07-B6FD9D3A083A}">
            <xm:f>VLOOKUP(AJ168,Losers!$A:$B,2,FALSE)="Y"</xm:f>
            <x14:dxf>
              <font>
                <strike/>
                <color rgb="FFFF0000"/>
              </font>
            </x14:dxf>
          </x14:cfRule>
          <xm:sqref>AJ168</xm:sqref>
        </x14:conditionalFormatting>
        <x14:conditionalFormatting xmlns:xm="http://schemas.microsoft.com/office/excel/2006/main">
          <x14:cfRule type="expression" priority="82" id="{1E1337F9-573E-4B0C-8489-FFAB7E9586A9}">
            <xm:f>VLOOKUP(AA189,Losers!$A:$B,2,FALSE)="Y"</xm:f>
            <x14:dxf>
              <font>
                <strike/>
                <color rgb="FFFF0000"/>
              </font>
            </x14:dxf>
          </x14:cfRule>
          <xm:sqref>AA189</xm:sqref>
        </x14:conditionalFormatting>
        <x14:conditionalFormatting xmlns:xm="http://schemas.microsoft.com/office/excel/2006/main">
          <x14:cfRule type="expression" priority="81" id="{1F53FAA3-9918-49F2-9EF6-05F5889F8231}">
            <xm:f>VLOOKUP(AD181,Losers!$A:$B,2,FALSE)="Y"</xm:f>
            <x14:dxf>
              <font>
                <strike/>
                <color rgb="FFFF0000"/>
              </font>
            </x14:dxf>
          </x14:cfRule>
          <xm:sqref>AD181</xm:sqref>
        </x14:conditionalFormatting>
        <x14:conditionalFormatting xmlns:xm="http://schemas.microsoft.com/office/excel/2006/main">
          <x14:cfRule type="expression" priority="80" id="{9353AACA-1270-46C2-992C-460F059CD14A}">
            <xm:f>VLOOKUP(AD197,Losers!$A:$B,2,FALSE)="Y"</xm:f>
            <x14:dxf>
              <font>
                <strike/>
                <color rgb="FFFF0000"/>
              </font>
            </x14:dxf>
          </x14:cfRule>
          <xm:sqref>AD197</xm:sqref>
        </x14:conditionalFormatting>
        <x14:conditionalFormatting xmlns:xm="http://schemas.microsoft.com/office/excel/2006/main">
          <x14:cfRule type="expression" priority="79" id="{344C3168-A371-4A50-80CC-B577D9E6DE8B}">
            <xm:f>VLOOKUP(AG201,Losers!$A:$B,2,FALSE)="Y"</xm:f>
            <x14:dxf>
              <font>
                <strike/>
                <color rgb="FFFF0000"/>
              </font>
            </x14:dxf>
          </x14:cfRule>
          <xm:sqref>AG201</xm:sqref>
        </x14:conditionalFormatting>
        <x14:conditionalFormatting xmlns:xm="http://schemas.microsoft.com/office/excel/2006/main">
          <x14:cfRule type="expression" priority="78" id="{3CA8EFD9-9331-4B6C-A7C9-005C4827CE8E}">
            <xm:f>VLOOKUP(AG193,Losers!$A:$B,2,FALSE)="Y"</xm:f>
            <x14:dxf>
              <font>
                <strike/>
                <color rgb="FFFF0000"/>
              </font>
            </x14:dxf>
          </x14:cfRule>
          <xm:sqref>AG193</xm:sqref>
        </x14:conditionalFormatting>
        <x14:conditionalFormatting xmlns:xm="http://schemas.microsoft.com/office/excel/2006/main">
          <x14:cfRule type="expression" priority="77" id="{EBAE60FB-1BD6-4378-997D-499131266BEF}">
            <xm:f>VLOOKUP(AG185,Losers!$A:$B,2,FALSE)="Y"</xm:f>
            <x14:dxf>
              <font>
                <strike/>
                <color rgb="FFFF0000"/>
              </font>
            </x14:dxf>
          </x14:cfRule>
          <xm:sqref>AG185</xm:sqref>
        </x14:conditionalFormatting>
        <x14:conditionalFormatting xmlns:xm="http://schemas.microsoft.com/office/excel/2006/main">
          <x14:cfRule type="expression" priority="76" id="{9BC52E5D-40FA-41BC-A2A6-263176102524}">
            <xm:f>VLOOKUP(AG177,Losers!$A:$B,2,FALSE)="Y"</xm:f>
            <x14:dxf>
              <font>
                <strike/>
                <color rgb="FFFF0000"/>
              </font>
            </x14:dxf>
          </x14:cfRule>
          <xm:sqref>AG177</xm:sqref>
        </x14:conditionalFormatting>
        <x14:conditionalFormatting xmlns:xm="http://schemas.microsoft.com/office/excel/2006/main">
          <x14:cfRule type="expression" priority="75" id="{8C3FD061-A055-4BD0-A81E-ABC2BA688B75}">
            <xm:f>VLOOKUP(AJ175,Losers!$A:$B,2,FALSE)="Y"</xm:f>
            <x14:dxf>
              <font>
                <strike/>
                <color rgb="FFFF0000"/>
              </font>
            </x14:dxf>
          </x14:cfRule>
          <xm:sqref>AJ175</xm:sqref>
        </x14:conditionalFormatting>
        <x14:conditionalFormatting xmlns:xm="http://schemas.microsoft.com/office/excel/2006/main">
          <x14:cfRule type="expression" priority="74" id="{E29655B7-ECCB-44CC-BA16-38470998AA3C}">
            <xm:f>VLOOKUP(AJ179,Losers!$A:$B,2,FALSE)="Y"</xm:f>
            <x14:dxf>
              <font>
                <strike/>
                <color rgb="FFFF0000"/>
              </font>
            </x14:dxf>
          </x14:cfRule>
          <xm:sqref>AJ179</xm:sqref>
        </x14:conditionalFormatting>
        <x14:conditionalFormatting xmlns:xm="http://schemas.microsoft.com/office/excel/2006/main">
          <x14:cfRule type="expression" priority="73" id="{36A6C4A5-F9E2-4E64-8B16-9AB7E4BC77D6}">
            <xm:f>VLOOKUP(AJ183,Losers!$A:$B,2,FALSE)="Y"</xm:f>
            <x14:dxf>
              <font>
                <strike/>
                <color rgb="FFFF0000"/>
              </font>
            </x14:dxf>
          </x14:cfRule>
          <xm:sqref>AJ183</xm:sqref>
        </x14:conditionalFormatting>
        <x14:conditionalFormatting xmlns:xm="http://schemas.microsoft.com/office/excel/2006/main">
          <x14:cfRule type="expression" priority="72" id="{35A81834-74F9-41C7-9A2D-D1D3E70711A3}">
            <xm:f>VLOOKUP(AJ187,Losers!$A:$B,2,FALSE)="Y"</xm:f>
            <x14:dxf>
              <font>
                <strike/>
                <color rgb="FFFF0000"/>
              </font>
            </x14:dxf>
          </x14:cfRule>
          <xm:sqref>AJ187</xm:sqref>
        </x14:conditionalFormatting>
        <x14:conditionalFormatting xmlns:xm="http://schemas.microsoft.com/office/excel/2006/main">
          <x14:cfRule type="expression" priority="71" id="{44971295-0933-4259-B7C4-30AC02D9E68D}">
            <xm:f>VLOOKUP(AJ191,Losers!$A:$B,2,FALSE)="Y"</xm:f>
            <x14:dxf>
              <font>
                <strike/>
                <color rgb="FFFF0000"/>
              </font>
            </x14:dxf>
          </x14:cfRule>
          <xm:sqref>AJ191</xm:sqref>
        </x14:conditionalFormatting>
        <x14:conditionalFormatting xmlns:xm="http://schemas.microsoft.com/office/excel/2006/main">
          <x14:cfRule type="expression" priority="70" id="{78B45DDB-00B5-4CA0-9DB0-250A0C837FC9}">
            <xm:f>VLOOKUP(AJ195,Losers!$A:$B,2,FALSE)="Y"</xm:f>
            <x14:dxf>
              <font>
                <strike/>
                <color rgb="FFFF0000"/>
              </font>
            </x14:dxf>
          </x14:cfRule>
          <xm:sqref>AJ195</xm:sqref>
        </x14:conditionalFormatting>
        <x14:conditionalFormatting xmlns:xm="http://schemas.microsoft.com/office/excel/2006/main">
          <x14:cfRule type="expression" priority="69" id="{CC4D871B-AE07-443D-8249-F3418EA85BF2}">
            <xm:f>VLOOKUP(AJ199,Losers!$A:$B,2,FALSE)="Y"</xm:f>
            <x14:dxf>
              <font>
                <strike/>
                <color rgb="FFFF0000"/>
              </font>
            </x14:dxf>
          </x14:cfRule>
          <xm:sqref>AJ199</xm:sqref>
        </x14:conditionalFormatting>
        <x14:conditionalFormatting xmlns:xm="http://schemas.microsoft.com/office/excel/2006/main">
          <x14:cfRule type="expression" priority="68" id="{7F0FCA8E-3C9C-459B-8ACA-F6354D488820}">
            <xm:f>VLOOKUP(AJ203,Losers!$A:$B,2,FALSE)="Y"</xm:f>
            <x14:dxf>
              <font>
                <strike/>
                <color rgb="FFFF0000"/>
              </font>
            </x14:dxf>
          </x14:cfRule>
          <xm:sqref>AJ203</xm:sqref>
        </x14:conditionalFormatting>
        <x14:conditionalFormatting xmlns:xm="http://schemas.microsoft.com/office/excel/2006/main">
          <x14:cfRule type="expression" priority="59" id="{0FC001F2-4130-406D-8E4D-D51B9642F43B}">
            <xm:f>VLOOKUP(E223,Losers!$A:$B,2,FALSE)="Y"</xm:f>
            <x14:dxf>
              <font>
                <strike/>
                <color rgb="FFFF0000"/>
              </font>
            </x14:dxf>
          </x14:cfRule>
          <xm:sqref>E223</xm:sqref>
        </x14:conditionalFormatting>
        <x14:conditionalFormatting xmlns:xm="http://schemas.microsoft.com/office/excel/2006/main">
          <x14:cfRule type="expression" priority="58" id="{D2084FA2-84DD-4C6D-AA52-63C0B1B0F869}">
            <xm:f>VLOOKUP(E227,Losers!$A:$B,2,FALSE)="Y"</xm:f>
            <x14:dxf>
              <font>
                <strike/>
                <color rgb="FFFF0000"/>
              </font>
            </x14:dxf>
          </x14:cfRule>
          <xm:sqref>E227</xm:sqref>
        </x14:conditionalFormatting>
        <x14:conditionalFormatting xmlns:xm="http://schemas.microsoft.com/office/excel/2006/main">
          <x14:cfRule type="expression" priority="57" id="{896CFB6B-5635-48CC-BB37-B9BA77922FB9}">
            <xm:f>VLOOKUP(E231,Losers!$A:$B,2,FALSE)="Y"</xm:f>
            <x14:dxf>
              <font>
                <strike/>
                <color rgb="FFFF0000"/>
              </font>
            </x14:dxf>
          </x14:cfRule>
          <xm:sqref>E231</xm:sqref>
        </x14:conditionalFormatting>
        <x14:conditionalFormatting xmlns:xm="http://schemas.microsoft.com/office/excel/2006/main">
          <x14:cfRule type="expression" priority="56" id="{676670E3-A947-45A2-91A1-B01A2D222F46}">
            <xm:f>VLOOKUP(E235,Losers!$A:$B,2,FALSE)="Y"</xm:f>
            <x14:dxf>
              <font>
                <strike/>
                <color rgb="FFFF0000"/>
              </font>
            </x14:dxf>
          </x14:cfRule>
          <xm:sqref>E235</xm:sqref>
        </x14:conditionalFormatting>
        <x14:conditionalFormatting xmlns:xm="http://schemas.microsoft.com/office/excel/2006/main">
          <x14:cfRule type="expression" priority="55" id="{E8B5FA2C-26F9-44B2-A7C4-26080F240B15}">
            <xm:f>VLOOKUP(E239,Losers!$A:$B,2,FALSE)="Y"</xm:f>
            <x14:dxf>
              <font>
                <strike/>
                <color rgb="FFFF0000"/>
              </font>
            </x14:dxf>
          </x14:cfRule>
          <xm:sqref>E239</xm:sqref>
        </x14:conditionalFormatting>
        <x14:conditionalFormatting xmlns:xm="http://schemas.microsoft.com/office/excel/2006/main">
          <x14:cfRule type="expression" priority="54" id="{3303DFB9-BC67-40EB-874E-F31C98838518}">
            <xm:f>VLOOKUP(E243,Losers!$A:$B,2,FALSE)="Y"</xm:f>
            <x14:dxf>
              <font>
                <strike/>
                <color rgb="FFFF0000"/>
              </font>
            </x14:dxf>
          </x14:cfRule>
          <xm:sqref>E243</xm:sqref>
        </x14:conditionalFormatting>
        <x14:conditionalFormatting xmlns:xm="http://schemas.microsoft.com/office/excel/2006/main">
          <x14:cfRule type="expression" priority="53" id="{7201A14D-65C8-4CD7-809E-7717BCE55F0B}">
            <xm:f>VLOOKUP(E247,Losers!$A:$B,2,FALSE)="Y"</xm:f>
            <x14:dxf>
              <font>
                <strike/>
                <color rgb="FFFF0000"/>
              </font>
            </x14:dxf>
          </x14:cfRule>
          <xm:sqref>E247</xm:sqref>
        </x14:conditionalFormatting>
        <x14:conditionalFormatting xmlns:xm="http://schemas.microsoft.com/office/excel/2006/main">
          <x14:cfRule type="expression" priority="52" id="{AB3C1C3B-D6D0-439D-830B-43AD0DE0ADD6}">
            <xm:f>VLOOKUP(H245,Losers!$A:$B,2,FALSE)="Y"</xm:f>
            <x14:dxf>
              <font>
                <strike/>
                <color rgb="FFFF0000"/>
              </font>
            </x14:dxf>
          </x14:cfRule>
          <xm:sqref>H245</xm:sqref>
        </x14:conditionalFormatting>
        <x14:conditionalFormatting xmlns:xm="http://schemas.microsoft.com/office/excel/2006/main">
          <x14:cfRule type="expression" priority="51" id="{7C89B2B2-E718-4E11-B802-42CE5BB73AB4}">
            <xm:f>VLOOKUP(H237,Losers!$A:$B,2,FALSE)="Y"</xm:f>
            <x14:dxf>
              <font>
                <strike/>
                <color rgb="FFFF0000"/>
              </font>
            </x14:dxf>
          </x14:cfRule>
          <xm:sqref>H237</xm:sqref>
        </x14:conditionalFormatting>
        <x14:conditionalFormatting xmlns:xm="http://schemas.microsoft.com/office/excel/2006/main">
          <x14:cfRule type="expression" priority="50" id="{1EE71206-311B-46D5-A9FD-513DCE97BC5C}">
            <xm:f>VLOOKUP(H229,Losers!$A:$B,2,FALSE)="Y"</xm:f>
            <x14:dxf>
              <font>
                <strike/>
                <color rgb="FFFF0000"/>
              </font>
            </x14:dxf>
          </x14:cfRule>
          <xm:sqref>H229</xm:sqref>
        </x14:conditionalFormatting>
        <x14:conditionalFormatting xmlns:xm="http://schemas.microsoft.com/office/excel/2006/main">
          <x14:cfRule type="expression" priority="49" id="{1447C81B-A55B-4D11-AB0C-C75F5270612D}">
            <xm:f>VLOOKUP(H221,Losers!$A:$B,2,FALSE)="Y"</xm:f>
            <x14:dxf>
              <font>
                <strike/>
                <color rgb="FFFF0000"/>
              </font>
            </x14:dxf>
          </x14:cfRule>
          <xm:sqref>H221</xm:sqref>
        </x14:conditionalFormatting>
        <x14:conditionalFormatting xmlns:xm="http://schemas.microsoft.com/office/excel/2006/main">
          <x14:cfRule type="expression" priority="48" id="{3DACC2CB-0DCD-4A72-9D0D-D19E101C24B0}">
            <xm:f>VLOOKUP(K225,Losers!$A:$B,2,FALSE)="Y"</xm:f>
            <x14:dxf>
              <font>
                <strike/>
                <color rgb="FFFF0000"/>
              </font>
            </x14:dxf>
          </x14:cfRule>
          <xm:sqref>K225</xm:sqref>
        </x14:conditionalFormatting>
        <x14:conditionalFormatting xmlns:xm="http://schemas.microsoft.com/office/excel/2006/main">
          <x14:cfRule type="expression" priority="47" id="{B843C28D-0581-44AF-ADDE-D8C21BF10385}">
            <xm:f>VLOOKUP(K241,Losers!$A:$B,2,FALSE)="Y"</xm:f>
            <x14:dxf>
              <font>
                <strike/>
                <color rgb="FFFF0000"/>
              </font>
            </x14:dxf>
          </x14:cfRule>
          <xm:sqref>K241</xm:sqref>
        </x14:conditionalFormatting>
        <x14:conditionalFormatting xmlns:xm="http://schemas.microsoft.com/office/excel/2006/main">
          <x14:cfRule type="expression" priority="46" id="{4876C2CE-1D01-4DFB-8933-998E83036026}">
            <xm:f>VLOOKUP(N233,Losers!$A:$B,2,FALSE)="Y"</xm:f>
            <x14:dxf>
              <font>
                <strike/>
                <color rgb="FFFF0000"/>
              </font>
            </x14:dxf>
          </x14:cfRule>
          <xm:sqref>N233</xm:sqref>
        </x14:conditionalFormatting>
        <x14:conditionalFormatting xmlns:xm="http://schemas.microsoft.com/office/excel/2006/main">
          <x14:cfRule type="expression" priority="45" id="{3C57FFF9-0DB8-4645-B016-841E5AD7AD0D}">
            <xm:f>VLOOKUP(E282,Losers!$A:$B,2,FALSE)="Y"</xm:f>
            <x14:dxf>
              <font>
                <strike/>
                <color rgb="FFFF0000"/>
              </font>
            </x14:dxf>
          </x14:cfRule>
          <xm:sqref>E282</xm:sqref>
        </x14:conditionalFormatting>
        <x14:conditionalFormatting xmlns:xm="http://schemas.microsoft.com/office/excel/2006/main">
          <x14:cfRule type="expression" priority="44" id="{950F9F0A-66B8-4960-A1A0-BFA207A82062}">
            <xm:f>VLOOKUP(E278,Losers!$A:$B,2,FALSE)="Y"</xm:f>
            <x14:dxf>
              <font>
                <strike/>
                <color rgb="FFFF0000"/>
              </font>
            </x14:dxf>
          </x14:cfRule>
          <xm:sqref>E278</xm:sqref>
        </x14:conditionalFormatting>
        <x14:conditionalFormatting xmlns:xm="http://schemas.microsoft.com/office/excel/2006/main">
          <x14:cfRule type="expression" priority="43" id="{D3B2C1B8-A785-40E0-A001-DB493C8F2703}">
            <xm:f>VLOOKUP(E274,Losers!$A:$B,2,FALSE)="Y"</xm:f>
            <x14:dxf>
              <font>
                <strike/>
                <color rgb="FFFF0000"/>
              </font>
            </x14:dxf>
          </x14:cfRule>
          <xm:sqref>E274</xm:sqref>
        </x14:conditionalFormatting>
        <x14:conditionalFormatting xmlns:xm="http://schemas.microsoft.com/office/excel/2006/main">
          <x14:cfRule type="expression" priority="42" id="{DAA629FE-D2FF-4AAB-9885-3DA4C66075BC}">
            <xm:f>VLOOKUP(E270,Losers!$A:$B,2,FALSE)="Y"</xm:f>
            <x14:dxf>
              <font>
                <strike/>
                <color rgb="FFFF0000"/>
              </font>
            </x14:dxf>
          </x14:cfRule>
          <xm:sqref>E270</xm:sqref>
        </x14:conditionalFormatting>
        <x14:conditionalFormatting xmlns:xm="http://schemas.microsoft.com/office/excel/2006/main">
          <x14:cfRule type="expression" priority="41" id="{99BA3AF4-CC23-485A-A540-F38585B0A875}">
            <xm:f>VLOOKUP(E266,Losers!$A:$B,2,FALSE)="Y"</xm:f>
            <x14:dxf>
              <font>
                <strike/>
                <color rgb="FFFF0000"/>
              </font>
            </x14:dxf>
          </x14:cfRule>
          <xm:sqref>E266</xm:sqref>
        </x14:conditionalFormatting>
        <x14:conditionalFormatting xmlns:xm="http://schemas.microsoft.com/office/excel/2006/main">
          <x14:cfRule type="expression" priority="40" id="{08E04957-AEAF-486D-87CE-89D04902BB03}">
            <xm:f>VLOOKUP(E262,Losers!$A:$B,2,FALSE)="Y"</xm:f>
            <x14:dxf>
              <font>
                <strike/>
                <color rgb="FFFF0000"/>
              </font>
            </x14:dxf>
          </x14:cfRule>
          <xm:sqref>E262</xm:sqref>
        </x14:conditionalFormatting>
        <x14:conditionalFormatting xmlns:xm="http://schemas.microsoft.com/office/excel/2006/main">
          <x14:cfRule type="expression" priority="39" id="{3163F116-F257-4237-9CA7-EA37A35B4F52}">
            <xm:f>VLOOKUP(E258,Losers!$A:$B,2,FALSE)="Y"</xm:f>
            <x14:dxf>
              <font>
                <strike/>
                <color rgb="FFFF0000"/>
              </font>
            </x14:dxf>
          </x14:cfRule>
          <xm:sqref>E258</xm:sqref>
        </x14:conditionalFormatting>
        <x14:conditionalFormatting xmlns:xm="http://schemas.microsoft.com/office/excel/2006/main">
          <x14:cfRule type="expression" priority="38" id="{203032F7-7638-42A3-9FF9-95E2F83D19A4}">
            <xm:f>VLOOKUP(E254,Losers!$A:$B,2,FALSE)="Y"</xm:f>
            <x14:dxf>
              <font>
                <strike/>
                <color rgb="FFFF0000"/>
              </font>
            </x14:dxf>
          </x14:cfRule>
          <xm:sqref>E254</xm:sqref>
        </x14:conditionalFormatting>
        <x14:conditionalFormatting xmlns:xm="http://schemas.microsoft.com/office/excel/2006/main">
          <x14:cfRule type="expression" priority="37" id="{1C428603-5EAF-42D4-AB77-2F2C710C3EB2}">
            <xm:f>VLOOKUP(H256,Losers!$A:$B,2,FALSE)="Y"</xm:f>
            <x14:dxf>
              <font>
                <strike/>
                <color rgb="FFFF0000"/>
              </font>
            </x14:dxf>
          </x14:cfRule>
          <xm:sqref>H256</xm:sqref>
        </x14:conditionalFormatting>
        <x14:conditionalFormatting xmlns:xm="http://schemas.microsoft.com/office/excel/2006/main">
          <x14:cfRule type="expression" priority="36" id="{6DDF6A74-642F-45DC-9159-11032D7DF6E4}">
            <xm:f>VLOOKUP(H264,Losers!$A:$B,2,FALSE)="Y"</xm:f>
            <x14:dxf>
              <font>
                <strike/>
                <color rgb="FFFF0000"/>
              </font>
            </x14:dxf>
          </x14:cfRule>
          <xm:sqref>H264</xm:sqref>
        </x14:conditionalFormatting>
        <x14:conditionalFormatting xmlns:xm="http://schemas.microsoft.com/office/excel/2006/main">
          <x14:cfRule type="expression" priority="35" id="{D99024D8-30A3-42A4-A56D-8CD2B50B2208}">
            <xm:f>VLOOKUP(H272,Losers!$A:$B,2,FALSE)="Y"</xm:f>
            <x14:dxf>
              <font>
                <strike/>
                <color rgb="FFFF0000"/>
              </font>
            </x14:dxf>
          </x14:cfRule>
          <xm:sqref>H272</xm:sqref>
        </x14:conditionalFormatting>
        <x14:conditionalFormatting xmlns:xm="http://schemas.microsoft.com/office/excel/2006/main">
          <x14:cfRule type="expression" priority="34" id="{C5600A69-3822-4515-BF1A-633B9FC8D461}">
            <xm:f>VLOOKUP(H280,Losers!$A:$B,2,FALSE)="Y"</xm:f>
            <x14:dxf>
              <font>
                <strike/>
                <color rgb="FFFF0000"/>
              </font>
            </x14:dxf>
          </x14:cfRule>
          <xm:sqref>H280</xm:sqref>
        </x14:conditionalFormatting>
        <x14:conditionalFormatting xmlns:xm="http://schemas.microsoft.com/office/excel/2006/main">
          <x14:cfRule type="expression" priority="33" id="{F7BE06ED-7D4B-4B32-A47D-E317B6E94AD0}">
            <xm:f>VLOOKUP(K276,Losers!$A:$B,2,FALSE)="Y"</xm:f>
            <x14:dxf>
              <font>
                <strike/>
                <color rgb="FFFF0000"/>
              </font>
            </x14:dxf>
          </x14:cfRule>
          <xm:sqref>K276</xm:sqref>
        </x14:conditionalFormatting>
        <x14:conditionalFormatting xmlns:xm="http://schemas.microsoft.com/office/excel/2006/main">
          <x14:cfRule type="expression" priority="32" id="{8E659FFA-64DD-413F-AE6B-607780B371D6}">
            <xm:f>VLOOKUP(K260,Losers!$A:$B,2,FALSE)="Y"</xm:f>
            <x14:dxf>
              <font>
                <strike/>
                <color rgb="FFFF0000"/>
              </font>
            </x14:dxf>
          </x14:cfRule>
          <xm:sqref>K260</xm:sqref>
        </x14:conditionalFormatting>
        <x14:conditionalFormatting xmlns:xm="http://schemas.microsoft.com/office/excel/2006/main">
          <x14:cfRule type="expression" priority="31" id="{F461023B-FCA8-4F35-9E0A-07E6AF2F88B6}">
            <xm:f>VLOOKUP(N268,Losers!$A:$B,2,FALSE)="Y"</xm:f>
            <x14:dxf>
              <font>
                <strike/>
                <color rgb="FFFF0000"/>
              </font>
            </x14:dxf>
          </x14:cfRule>
          <xm:sqref>N268</xm:sqref>
        </x14:conditionalFormatting>
        <x14:conditionalFormatting xmlns:xm="http://schemas.microsoft.com/office/excel/2006/main">
          <x14:cfRule type="expression" priority="30" id="{1A673E0D-DE53-44A6-BCED-B367A159A52D}">
            <xm:f>VLOOKUP(AJ219,Losers!$A:$B,2,FALSE)="Y"</xm:f>
            <x14:dxf>
              <font>
                <strike/>
                <color rgb="FFFF0000"/>
              </font>
            </x14:dxf>
          </x14:cfRule>
          <xm:sqref>AJ219</xm:sqref>
        </x14:conditionalFormatting>
        <x14:conditionalFormatting xmlns:xm="http://schemas.microsoft.com/office/excel/2006/main">
          <x14:cfRule type="expression" priority="29" id="{D91D7E72-DF32-49D9-97D8-B1B63AD762B1}">
            <xm:f>VLOOKUP(AJ223,Losers!$A:$B,2,FALSE)="Y"</xm:f>
            <x14:dxf>
              <font>
                <strike/>
                <color rgb="FFFF0000"/>
              </font>
            </x14:dxf>
          </x14:cfRule>
          <xm:sqref>AJ223</xm:sqref>
        </x14:conditionalFormatting>
        <x14:conditionalFormatting xmlns:xm="http://schemas.microsoft.com/office/excel/2006/main">
          <x14:cfRule type="expression" priority="28" id="{B4FE1B0B-107D-4B01-A851-2140C1DDF8DA}">
            <xm:f>VLOOKUP(AJ227,Losers!$A:$B,2,FALSE)="Y"</xm:f>
            <x14:dxf>
              <font>
                <strike/>
                <color rgb="FFFF0000"/>
              </font>
            </x14:dxf>
          </x14:cfRule>
          <xm:sqref>AJ227</xm:sqref>
        </x14:conditionalFormatting>
        <x14:conditionalFormatting xmlns:xm="http://schemas.microsoft.com/office/excel/2006/main">
          <x14:cfRule type="expression" priority="27" id="{1B4FCE3D-AA74-446B-B448-9E88FEC2AAAC}">
            <xm:f>VLOOKUP(AJ231,Losers!$A:$B,2,FALSE)="Y"</xm:f>
            <x14:dxf>
              <font>
                <strike/>
                <color rgb="FFFF0000"/>
              </font>
            </x14:dxf>
          </x14:cfRule>
          <xm:sqref>AJ231</xm:sqref>
        </x14:conditionalFormatting>
        <x14:conditionalFormatting xmlns:xm="http://schemas.microsoft.com/office/excel/2006/main">
          <x14:cfRule type="expression" priority="26" id="{A9943845-25E7-4B1D-8E56-EC23BE295EFA}">
            <xm:f>VLOOKUP(AJ235,Losers!$A:$B,2,FALSE)="Y"</xm:f>
            <x14:dxf>
              <font>
                <strike/>
                <color rgb="FFFF0000"/>
              </font>
            </x14:dxf>
          </x14:cfRule>
          <xm:sqref>AJ235</xm:sqref>
        </x14:conditionalFormatting>
        <x14:conditionalFormatting xmlns:xm="http://schemas.microsoft.com/office/excel/2006/main">
          <x14:cfRule type="expression" priority="25" id="{20BC9FE4-A011-4117-B8A8-472939CDBC87}">
            <xm:f>VLOOKUP(AJ239,Losers!$A:$B,2,FALSE)="Y"</xm:f>
            <x14:dxf>
              <font>
                <strike/>
                <color rgb="FFFF0000"/>
              </font>
            </x14:dxf>
          </x14:cfRule>
          <xm:sqref>AJ239</xm:sqref>
        </x14:conditionalFormatting>
        <x14:conditionalFormatting xmlns:xm="http://schemas.microsoft.com/office/excel/2006/main">
          <x14:cfRule type="expression" priority="24" id="{C10F4B23-A69E-408C-B4C7-6B8095DC623B}">
            <xm:f>VLOOKUP(AJ243,Losers!$A:$B,2,FALSE)="Y"</xm:f>
            <x14:dxf>
              <font>
                <strike/>
                <color rgb="FFFF0000"/>
              </font>
            </x14:dxf>
          </x14:cfRule>
          <xm:sqref>AJ243</xm:sqref>
        </x14:conditionalFormatting>
        <x14:conditionalFormatting xmlns:xm="http://schemas.microsoft.com/office/excel/2006/main">
          <x14:cfRule type="expression" priority="23" id="{5C25A757-2E4E-4F04-A33E-2FD905FFCC1D}">
            <xm:f>VLOOKUP(AJ247,Losers!$A:$B,2,FALSE)="Y"</xm:f>
            <x14:dxf>
              <font>
                <strike/>
                <color rgb="FFFF0000"/>
              </font>
            </x14:dxf>
          </x14:cfRule>
          <xm:sqref>AJ247</xm:sqref>
        </x14:conditionalFormatting>
        <x14:conditionalFormatting xmlns:xm="http://schemas.microsoft.com/office/excel/2006/main">
          <x14:cfRule type="expression" priority="22" id="{545E8610-FCE1-40DA-8D18-2655F01FEF10}">
            <xm:f>VLOOKUP(AG245,Losers!$A:$B,2,FALSE)="Y"</xm:f>
            <x14:dxf>
              <font>
                <strike/>
                <color rgb="FFFF0000"/>
              </font>
            </x14:dxf>
          </x14:cfRule>
          <xm:sqref>AG245</xm:sqref>
        </x14:conditionalFormatting>
        <x14:conditionalFormatting xmlns:xm="http://schemas.microsoft.com/office/excel/2006/main">
          <x14:cfRule type="expression" priority="21" id="{01284F1A-E5D2-4E32-8E35-CD9C06D506B0}">
            <xm:f>VLOOKUP(AG237,Losers!$A:$B,2,FALSE)="Y"</xm:f>
            <x14:dxf>
              <font>
                <strike/>
                <color rgb="FFFF0000"/>
              </font>
            </x14:dxf>
          </x14:cfRule>
          <xm:sqref>AG237</xm:sqref>
        </x14:conditionalFormatting>
        <x14:conditionalFormatting xmlns:xm="http://schemas.microsoft.com/office/excel/2006/main">
          <x14:cfRule type="expression" priority="20" id="{C1F1981A-522A-4F41-8970-A0B893B105BB}">
            <xm:f>VLOOKUP(AG229,Losers!$A:$B,2,FALSE)="Y"</xm:f>
            <x14:dxf>
              <font>
                <strike/>
                <color rgb="FFFF0000"/>
              </font>
            </x14:dxf>
          </x14:cfRule>
          <xm:sqref>AG229</xm:sqref>
        </x14:conditionalFormatting>
        <x14:conditionalFormatting xmlns:xm="http://schemas.microsoft.com/office/excel/2006/main">
          <x14:cfRule type="expression" priority="19" id="{5DC31ED4-9016-424E-A916-2FFB48ADC017}">
            <xm:f>VLOOKUP(AG221,Losers!$A:$B,2,FALSE)="Y"</xm:f>
            <x14:dxf>
              <font>
                <strike/>
                <color rgb="FFFF0000"/>
              </font>
            </x14:dxf>
          </x14:cfRule>
          <xm:sqref>AG221</xm:sqref>
        </x14:conditionalFormatting>
        <x14:conditionalFormatting xmlns:xm="http://schemas.microsoft.com/office/excel/2006/main">
          <x14:cfRule type="expression" priority="18" id="{DD844B6D-3070-47BE-B86D-9EA1B6E90A8E}">
            <xm:f>VLOOKUP(AD225,Losers!$A:$B,2,FALSE)="Y"</xm:f>
            <x14:dxf>
              <font>
                <strike/>
                <color rgb="FFFF0000"/>
              </font>
            </x14:dxf>
          </x14:cfRule>
          <xm:sqref>AD225</xm:sqref>
        </x14:conditionalFormatting>
        <x14:conditionalFormatting xmlns:xm="http://schemas.microsoft.com/office/excel/2006/main">
          <x14:cfRule type="expression" priority="17" id="{3DD4F4D0-3DB0-4D84-B351-DFDD51F2A98E}">
            <xm:f>VLOOKUP(AD241,Losers!$A:$B,2,FALSE)="Y"</xm:f>
            <x14:dxf>
              <font>
                <strike/>
                <color rgb="FFFF0000"/>
              </font>
            </x14:dxf>
          </x14:cfRule>
          <xm:sqref>AD241</xm:sqref>
        </x14:conditionalFormatting>
        <x14:conditionalFormatting xmlns:xm="http://schemas.microsoft.com/office/excel/2006/main">
          <x14:cfRule type="expression" priority="16" id="{474D0DE2-9AC2-41BF-A5B9-94A10011D99C}">
            <xm:f>VLOOKUP(AA233,Losers!$A:$B,2,FALSE)="Y"</xm:f>
            <x14:dxf>
              <font>
                <strike/>
                <color rgb="FFFF0000"/>
              </font>
            </x14:dxf>
          </x14:cfRule>
          <xm:sqref>AA233</xm:sqref>
        </x14:conditionalFormatting>
        <x14:conditionalFormatting xmlns:xm="http://schemas.microsoft.com/office/excel/2006/main">
          <x14:cfRule type="expression" priority="15" id="{EDF8C574-F75F-47D9-8991-8CFEC0BCF610}">
            <xm:f>VLOOKUP(AJ282,Losers!$A:$B,2,FALSE)="Y"</xm:f>
            <x14:dxf>
              <font>
                <strike/>
                <color rgb="FFFF0000"/>
              </font>
            </x14:dxf>
          </x14:cfRule>
          <xm:sqref>AJ282</xm:sqref>
        </x14:conditionalFormatting>
        <x14:conditionalFormatting xmlns:xm="http://schemas.microsoft.com/office/excel/2006/main">
          <x14:cfRule type="expression" priority="14" id="{F29143EB-53A6-46A7-8968-ECD89304B8E4}">
            <xm:f>VLOOKUP(AJ278,Losers!$A:$B,2,FALSE)="Y"</xm:f>
            <x14:dxf>
              <font>
                <strike/>
                <color rgb="FFFF0000"/>
              </font>
            </x14:dxf>
          </x14:cfRule>
          <xm:sqref>AJ278</xm:sqref>
        </x14:conditionalFormatting>
        <x14:conditionalFormatting xmlns:xm="http://schemas.microsoft.com/office/excel/2006/main">
          <x14:cfRule type="expression" priority="13" id="{656CC603-C065-432C-B051-F799ECB6BD68}">
            <xm:f>VLOOKUP(AJ274,Losers!$A:$B,2,FALSE)="Y"</xm:f>
            <x14:dxf>
              <font>
                <strike/>
                <color rgb="FFFF0000"/>
              </font>
            </x14:dxf>
          </x14:cfRule>
          <xm:sqref>AJ274</xm:sqref>
        </x14:conditionalFormatting>
        <x14:conditionalFormatting xmlns:xm="http://schemas.microsoft.com/office/excel/2006/main">
          <x14:cfRule type="expression" priority="12" id="{5C78E819-E348-43BE-BB6F-06D609A99DB8}">
            <xm:f>VLOOKUP(AJ270,Losers!$A:$B,2,FALSE)="Y"</xm:f>
            <x14:dxf>
              <font>
                <strike/>
                <color rgb="FFFF0000"/>
              </font>
            </x14:dxf>
          </x14:cfRule>
          <xm:sqref>AJ270</xm:sqref>
        </x14:conditionalFormatting>
        <x14:conditionalFormatting xmlns:xm="http://schemas.microsoft.com/office/excel/2006/main">
          <x14:cfRule type="expression" priority="11" id="{C103B2E0-84FC-4A1D-800A-9B01D9877186}">
            <xm:f>VLOOKUP(AJ266,Losers!$A:$B,2,FALSE)="Y"</xm:f>
            <x14:dxf>
              <font>
                <strike/>
                <color rgb="FFFF0000"/>
              </font>
            </x14:dxf>
          </x14:cfRule>
          <xm:sqref>AJ266</xm:sqref>
        </x14:conditionalFormatting>
        <x14:conditionalFormatting xmlns:xm="http://schemas.microsoft.com/office/excel/2006/main">
          <x14:cfRule type="expression" priority="10" id="{2ED98049-F6BB-43B4-B4C8-ABC5DDE2588C}">
            <xm:f>VLOOKUP(AJ262,Losers!$A:$B,2,FALSE)="Y"</xm:f>
            <x14:dxf>
              <font>
                <strike/>
                <color rgb="FFFF0000"/>
              </font>
            </x14:dxf>
          </x14:cfRule>
          <xm:sqref>AJ262</xm:sqref>
        </x14:conditionalFormatting>
        <x14:conditionalFormatting xmlns:xm="http://schemas.microsoft.com/office/excel/2006/main">
          <x14:cfRule type="expression" priority="9" id="{BDC744F8-B2F0-4C7B-9CD2-EA1826F9B0AB}">
            <xm:f>VLOOKUP(AJ258,Losers!$A:$B,2,FALSE)="Y"</xm:f>
            <x14:dxf>
              <font>
                <strike/>
                <color rgb="FFFF0000"/>
              </font>
            </x14:dxf>
          </x14:cfRule>
          <xm:sqref>AJ258</xm:sqref>
        </x14:conditionalFormatting>
        <x14:conditionalFormatting xmlns:xm="http://schemas.microsoft.com/office/excel/2006/main">
          <x14:cfRule type="expression" priority="8" id="{F64E173B-738C-45C0-A6CF-1F6648722814}">
            <xm:f>VLOOKUP(AJ254,Losers!$A:$B,2,FALSE)="Y"</xm:f>
            <x14:dxf>
              <font>
                <strike/>
                <color rgb="FFFF0000"/>
              </font>
            </x14:dxf>
          </x14:cfRule>
          <xm:sqref>AJ254</xm:sqref>
        </x14:conditionalFormatting>
        <x14:conditionalFormatting xmlns:xm="http://schemas.microsoft.com/office/excel/2006/main">
          <x14:cfRule type="expression" priority="7" id="{BA019FEA-2CD1-49CE-9091-1FB93A13BDBC}">
            <xm:f>VLOOKUP(AG256,Losers!$A:$B,2,FALSE)="Y"</xm:f>
            <x14:dxf>
              <font>
                <strike/>
                <color rgb="FFFF0000"/>
              </font>
            </x14:dxf>
          </x14:cfRule>
          <xm:sqref>AG256</xm:sqref>
        </x14:conditionalFormatting>
        <x14:conditionalFormatting xmlns:xm="http://schemas.microsoft.com/office/excel/2006/main">
          <x14:cfRule type="expression" priority="6" id="{C72A877B-0597-4D42-AEE4-E0DA0D7BF763}">
            <xm:f>VLOOKUP(AG264,Losers!$A:$B,2,FALSE)="Y"</xm:f>
            <x14:dxf>
              <font>
                <strike/>
                <color rgb="FFFF0000"/>
              </font>
            </x14:dxf>
          </x14:cfRule>
          <xm:sqref>AG264</xm:sqref>
        </x14:conditionalFormatting>
        <x14:conditionalFormatting xmlns:xm="http://schemas.microsoft.com/office/excel/2006/main">
          <x14:cfRule type="expression" priority="5" id="{D41FC7A8-768B-4F4D-9422-36C4DD968027}">
            <xm:f>VLOOKUP(AG272,Losers!$A:$B,2,FALSE)="Y"</xm:f>
            <x14:dxf>
              <font>
                <strike/>
                <color rgb="FFFF0000"/>
              </font>
            </x14:dxf>
          </x14:cfRule>
          <xm:sqref>AG272</xm:sqref>
        </x14:conditionalFormatting>
        <x14:conditionalFormatting xmlns:xm="http://schemas.microsoft.com/office/excel/2006/main">
          <x14:cfRule type="expression" priority="4" id="{CCA5246F-C382-4EBC-86B0-84216C569E5C}">
            <xm:f>VLOOKUP(AG280,Losers!$A:$B,2,FALSE)="Y"</xm:f>
            <x14:dxf>
              <font>
                <strike/>
                <color rgb="FFFF0000"/>
              </font>
            </x14:dxf>
          </x14:cfRule>
          <xm:sqref>AG280</xm:sqref>
        </x14:conditionalFormatting>
        <x14:conditionalFormatting xmlns:xm="http://schemas.microsoft.com/office/excel/2006/main">
          <x14:cfRule type="expression" priority="3" id="{CB35C6CF-9D63-43FD-91A2-117DE7DEC2E9}">
            <xm:f>VLOOKUP(AD276,Losers!$A:$B,2,FALSE)="Y"</xm:f>
            <x14:dxf>
              <font>
                <strike/>
                <color rgb="FFFF0000"/>
              </font>
            </x14:dxf>
          </x14:cfRule>
          <xm:sqref>AD276</xm:sqref>
        </x14:conditionalFormatting>
        <x14:conditionalFormatting xmlns:xm="http://schemas.microsoft.com/office/excel/2006/main">
          <x14:cfRule type="expression" priority="2" id="{7B600938-D696-4B56-B78E-F8C2B77EA3E6}">
            <xm:f>VLOOKUP(AD260,Losers!$A:$B,2,FALSE)="Y"</xm:f>
            <x14:dxf>
              <font>
                <strike/>
                <color rgb="FFFF0000"/>
              </font>
            </x14:dxf>
          </x14:cfRule>
          <xm:sqref>AD260</xm:sqref>
        </x14:conditionalFormatting>
        <x14:conditionalFormatting xmlns:xm="http://schemas.microsoft.com/office/excel/2006/main">
          <x14:cfRule type="expression" priority="1" id="{319B1E87-B5E1-49DB-A055-6580ED5CEFBE}">
            <xm:f>VLOOKUP(AA268,Losers!$A:$B,2,FALSE)="Y"</xm:f>
            <x14:dxf>
              <font>
                <strike/>
                <color rgb="FFFF0000"/>
              </font>
            </x14:dxf>
          </x14:cfRule>
          <xm:sqref>AA268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Losers</vt:lpstr>
      <vt:lpstr>Picks</vt:lpstr>
      <vt:lpstr>Picks!Print_Area</vt:lpstr>
      <vt:lpstr>Results!Print_Area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Daddy</dc:creator>
  <cp:lastModifiedBy>SpencerPC</cp:lastModifiedBy>
  <cp:lastPrinted>2016-12-10T16:45:00Z</cp:lastPrinted>
  <dcterms:created xsi:type="dcterms:W3CDTF">2016-12-05T00:28:29Z</dcterms:created>
  <dcterms:modified xsi:type="dcterms:W3CDTF">2020-03-17T04:22:51Z</dcterms:modified>
</cp:coreProperties>
</file>